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h.SCPDC\Documents\MPO Administration\Annual Reports\FFY 2021\"/>
    </mc:Choice>
  </mc:AlternateContent>
  <bookViews>
    <workbookView xWindow="0" yWindow="0" windowWidth="21852" windowHeight="14940" activeTab="2"/>
  </bookViews>
  <sheets>
    <sheet name="All" sheetId="1" r:id="rId1"/>
    <sheet name="Cleaned" sheetId="2" r:id="rId2"/>
    <sheet name="Summary" sheetId="3" r:id="rId3"/>
    <sheet name="STP&lt;200K" sheetId="4" r:id="rId4"/>
  </sheets>
  <calcPr calcId="162913"/>
</workbook>
</file>

<file path=xl/calcChain.xml><?xml version="1.0" encoding="utf-8"?>
<calcChain xmlns="http://schemas.openxmlformats.org/spreadsheetml/2006/main">
  <c r="C11" i="4" l="1"/>
  <c r="A11" i="4"/>
  <c r="B11" i="4" s="1"/>
  <c r="C10" i="4"/>
  <c r="A10" i="4"/>
  <c r="B10" i="4" s="1"/>
  <c r="C9" i="4"/>
  <c r="A9" i="4"/>
  <c r="B9" i="4" s="1"/>
  <c r="C8" i="4"/>
  <c r="A8" i="4"/>
  <c r="B8" i="4" s="1"/>
  <c r="C7" i="4"/>
  <c r="A7" i="4"/>
  <c r="B7" i="4" s="1"/>
  <c r="C6" i="4"/>
  <c r="A6" i="4"/>
  <c r="B6" i="4" s="1"/>
  <c r="C5" i="4"/>
  <c r="A5" i="4"/>
  <c r="B5" i="4" s="1"/>
  <c r="C4" i="4"/>
  <c r="A4" i="4"/>
  <c r="B4" i="4" s="1"/>
  <c r="C3" i="4"/>
  <c r="A3" i="4"/>
  <c r="B3" i="4" s="1"/>
  <c r="C2" i="4"/>
  <c r="A2" i="4"/>
  <c r="B2" i="4" s="1"/>
  <c r="A53" i="3"/>
  <c r="C52" i="3"/>
  <c r="A52" i="3"/>
  <c r="B52" i="3" s="1"/>
  <c r="C51" i="3"/>
  <c r="A51" i="3"/>
  <c r="B51" i="3" s="1"/>
  <c r="C50" i="3"/>
  <c r="A50" i="3"/>
  <c r="B50" i="3" s="1"/>
  <c r="C49" i="3"/>
  <c r="A49" i="3"/>
  <c r="B49" i="3" s="1"/>
  <c r="C48" i="3"/>
  <c r="A48" i="3"/>
  <c r="B48" i="3" s="1"/>
  <c r="C47" i="3"/>
  <c r="A47" i="3"/>
  <c r="B47" i="3" s="1"/>
  <c r="C46" i="3"/>
  <c r="A46" i="3"/>
  <c r="B46" i="3" s="1"/>
  <c r="C45" i="3"/>
  <c r="A45" i="3"/>
  <c r="B45" i="3" s="1"/>
  <c r="C44" i="3"/>
  <c r="A44" i="3"/>
  <c r="B44" i="3" s="1"/>
  <c r="C43" i="3"/>
  <c r="A43" i="3"/>
  <c r="B43" i="3" s="1"/>
  <c r="C42" i="3"/>
  <c r="A42" i="3"/>
  <c r="B42" i="3" s="1"/>
  <c r="C41" i="3"/>
  <c r="A41" i="3"/>
  <c r="B41" i="3" s="1"/>
  <c r="C40" i="3"/>
  <c r="A40" i="3"/>
  <c r="B40" i="3" s="1"/>
  <c r="C39" i="3"/>
  <c r="A39" i="3"/>
  <c r="B39" i="3" s="1"/>
  <c r="C38" i="3"/>
  <c r="A38" i="3"/>
  <c r="B38" i="3" s="1"/>
  <c r="C37" i="3"/>
  <c r="A37" i="3"/>
  <c r="B37" i="3" s="1"/>
  <c r="C36" i="3"/>
  <c r="A36" i="3"/>
  <c r="B36" i="3" s="1"/>
  <c r="C35" i="3"/>
  <c r="A35" i="3"/>
  <c r="B35" i="3" s="1"/>
  <c r="C34" i="3"/>
  <c r="A34" i="3"/>
  <c r="B34" i="3" s="1"/>
  <c r="C33" i="3"/>
  <c r="A33" i="3"/>
  <c r="B33" i="3" s="1"/>
  <c r="C32" i="3"/>
  <c r="A32" i="3"/>
  <c r="B32" i="3" s="1"/>
  <c r="C31" i="3"/>
  <c r="A31" i="3"/>
  <c r="B31" i="3" s="1"/>
  <c r="C30" i="3"/>
  <c r="A30" i="3"/>
  <c r="B30" i="3" s="1"/>
  <c r="C29" i="3"/>
  <c r="A29" i="3"/>
  <c r="B29" i="3" s="1"/>
  <c r="C28" i="3"/>
  <c r="A28" i="3"/>
  <c r="B28" i="3" s="1"/>
  <c r="C27" i="3"/>
  <c r="A27" i="3"/>
  <c r="B27" i="3" s="1"/>
  <c r="C26" i="3"/>
  <c r="A26" i="3"/>
  <c r="B26" i="3" s="1"/>
  <c r="C25" i="3"/>
  <c r="A25" i="3"/>
  <c r="B25" i="3" s="1"/>
  <c r="C24" i="3"/>
  <c r="A24" i="3"/>
  <c r="B24" i="3" s="1"/>
  <c r="C23" i="3"/>
  <c r="A23" i="3"/>
  <c r="B23" i="3" s="1"/>
  <c r="C22" i="3"/>
  <c r="A22" i="3"/>
  <c r="B22" i="3" s="1"/>
  <c r="C21" i="3"/>
  <c r="A21" i="3"/>
  <c r="B21" i="3" s="1"/>
  <c r="C20" i="3"/>
  <c r="A20" i="3"/>
  <c r="B20" i="3" s="1"/>
  <c r="C19" i="3"/>
  <c r="A19" i="3"/>
  <c r="B19" i="3" s="1"/>
  <c r="C18" i="3"/>
  <c r="A18" i="3"/>
  <c r="B18" i="3" s="1"/>
  <c r="C17" i="3"/>
  <c r="A17" i="3"/>
  <c r="B17" i="3" s="1"/>
  <c r="C16" i="3"/>
  <c r="A16" i="3"/>
  <c r="B16" i="3" s="1"/>
  <c r="C15" i="3"/>
  <c r="A15" i="3"/>
  <c r="B15" i="3" s="1"/>
  <c r="C14" i="3"/>
  <c r="A14" i="3"/>
  <c r="B14" i="3" s="1"/>
  <c r="C13" i="3"/>
  <c r="A13" i="3"/>
  <c r="B13" i="3" s="1"/>
  <c r="C12" i="3"/>
  <c r="A12" i="3"/>
  <c r="B12" i="3" s="1"/>
  <c r="C11" i="3"/>
  <c r="A11" i="3"/>
  <c r="B11" i="3" s="1"/>
  <c r="C10" i="3"/>
  <c r="A10" i="3"/>
  <c r="B10" i="3" s="1"/>
  <c r="C9" i="3"/>
  <c r="A9" i="3"/>
  <c r="B9" i="3" s="1"/>
  <c r="C8" i="3"/>
  <c r="A8" i="3"/>
  <c r="B8" i="3" s="1"/>
  <c r="C7" i="3"/>
  <c r="A7" i="3"/>
  <c r="B7" i="3" s="1"/>
  <c r="C6" i="3"/>
  <c r="A6" i="3"/>
  <c r="B6" i="3" s="1"/>
  <c r="C5" i="3"/>
  <c r="A5" i="3"/>
  <c r="B5" i="3" s="1"/>
  <c r="C4" i="3"/>
  <c r="A4" i="3"/>
  <c r="B4" i="3" s="1"/>
  <c r="C3" i="3"/>
  <c r="A3" i="3"/>
  <c r="B3" i="3" s="1"/>
  <c r="C2" i="3"/>
  <c r="A2" i="3"/>
  <c r="B2" i="3" s="1"/>
  <c r="C99" i="2"/>
  <c r="E98" i="2"/>
  <c r="D98" i="2"/>
  <c r="C98" i="2"/>
  <c r="B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E75" i="2"/>
  <c r="D75" i="2"/>
  <c r="C75" i="2"/>
  <c r="B75" i="2"/>
  <c r="A75" i="2"/>
  <c r="E74" i="2"/>
  <c r="D74" i="2"/>
  <c r="C74" i="2"/>
  <c r="B74" i="2"/>
  <c r="A74" i="2"/>
  <c r="E73" i="2"/>
  <c r="D73" i="2"/>
  <c r="C73" i="2"/>
  <c r="B73" i="2"/>
  <c r="A73" i="2"/>
  <c r="E72" i="2"/>
  <c r="D72" i="2"/>
  <c r="C72" i="2"/>
  <c r="B72" i="2"/>
  <c r="A72" i="2"/>
  <c r="E71" i="2"/>
  <c r="D71" i="2"/>
  <c r="C71" i="2"/>
  <c r="B71" i="2"/>
  <c r="A71" i="2"/>
  <c r="E70" i="2"/>
  <c r="D70" i="2"/>
  <c r="C70" i="2"/>
  <c r="B70" i="2"/>
  <c r="A70" i="2"/>
  <c r="E69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B60" i="2"/>
  <c r="A60" i="2"/>
  <c r="E59" i="2"/>
  <c r="D59" i="2"/>
  <c r="C59" i="2"/>
  <c r="B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E9" i="2"/>
  <c r="D9" i="2"/>
  <c r="C9" i="2"/>
  <c r="B9" i="2"/>
  <c r="A9" i="2"/>
  <c r="E8" i="2"/>
  <c r="D8" i="2"/>
  <c r="C8" i="2"/>
  <c r="B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B4" i="2"/>
  <c r="A4" i="2"/>
  <c r="E3" i="2"/>
  <c r="D3" i="2"/>
  <c r="C3" i="2"/>
  <c r="B3" i="2"/>
  <c r="A3" i="2"/>
  <c r="E2" i="2"/>
  <c r="D2" i="2"/>
  <c r="C2" i="2"/>
  <c r="B2" i="2"/>
  <c r="A2" i="2"/>
  <c r="C12" i="4" l="1"/>
  <c r="C53" i="3"/>
</calcChain>
</file>

<file path=xl/sharedStrings.xml><?xml version="1.0" encoding="utf-8"?>
<sst xmlns="http://schemas.openxmlformats.org/spreadsheetml/2006/main" count="1215" uniqueCount="272">
  <si>
    <t>Z3E2</t>
  </si>
  <si>
    <t>TAP&lt;200K</t>
  </si>
  <si>
    <t/>
  </si>
  <si>
    <t>2021</t>
  </si>
  <si>
    <t>H.001461</t>
  </si>
  <si>
    <t>H.001461.6</t>
  </si>
  <si>
    <t>LAFOURCHE-TERREBONNE SCENIC OVERLOOK</t>
  </si>
  <si>
    <t>TRANS ALTERNATIVES 5-200K FAST 2021</t>
  </si>
  <si>
    <t>20.205</t>
  </si>
  <si>
    <t>HIGHWAY PLANNING AND CONSTRUCTION</t>
  </si>
  <si>
    <t>0.00</t>
  </si>
  <si>
    <t>0.000</t>
  </si>
  <si>
    <t>Z302</t>
  </si>
  <si>
    <t>TRANS ALTERNATIVES 5-200K FAST</t>
  </si>
  <si>
    <t>L050</t>
  </si>
  <si>
    <t>NHS</t>
  </si>
  <si>
    <t>H.002234</t>
  </si>
  <si>
    <t>H.002234.3</t>
  </si>
  <si>
    <t>INDUSTRIAL BLVD. - THOMPSON RD.</t>
  </si>
  <si>
    <t>NHS - SAFETEA-LU</t>
  </si>
  <si>
    <t>14.30</t>
  </si>
  <si>
    <t>14.300</t>
  </si>
  <si>
    <t>Z233</t>
  </si>
  <si>
    <t>FBR-OFF</t>
  </si>
  <si>
    <t>H.002238</t>
  </si>
  <si>
    <t>H.002238.5</t>
  </si>
  <si>
    <t>LA 56: ROBINSON CANAL BRIDGE</t>
  </si>
  <si>
    <t>STBG FAST OFF-SYSTEM BRIDGE</t>
  </si>
  <si>
    <t>M233</t>
  </si>
  <si>
    <t>STP OFF-SYSTEM BRIDGE</t>
  </si>
  <si>
    <t>Q240</t>
  </si>
  <si>
    <t>STP FLEX</t>
  </si>
  <si>
    <t>H.002244</t>
  </si>
  <si>
    <t>H.002244.5</t>
  </si>
  <si>
    <t>LA 56: BOUDREAUX CANAL MB REPLACEMENT</t>
  </si>
  <si>
    <t>STP-FLEX - TEA-21</t>
  </si>
  <si>
    <t>Z030</t>
  </si>
  <si>
    <t>RCAF</t>
  </si>
  <si>
    <t>REDISTRIB CERTAIN AUTH FAST</t>
  </si>
  <si>
    <t>Z24E</t>
  </si>
  <si>
    <t>SURFACE TRANSP BLOCK GRTS-FLEX 2021</t>
  </si>
  <si>
    <t>H.002794</t>
  </si>
  <si>
    <t>H.002794.5</t>
  </si>
  <si>
    <t>LA 308: CANAL BRIDGES NEAR LAROSE</t>
  </si>
  <si>
    <t>L200</t>
  </si>
  <si>
    <t>STP&lt;200K</t>
  </si>
  <si>
    <t>H.007350</t>
  </si>
  <si>
    <t>H.007350.6</t>
  </si>
  <si>
    <t>HOLLYWOOD RD. WIDENING</t>
  </si>
  <si>
    <t>STP &lt;200K - SAFETEA-LU</t>
  </si>
  <si>
    <t>M2E1</t>
  </si>
  <si>
    <t>H.007351</t>
  </si>
  <si>
    <t>H.007351.6</t>
  </si>
  <si>
    <t>COUNTRY DRIVE WIDENING PHASE A</t>
  </si>
  <si>
    <t>STP - AREAS W/ POPULATION &gt;5K-200K</t>
  </si>
  <si>
    <t>H.008118</t>
  </si>
  <si>
    <t>H.008118.5</t>
  </si>
  <si>
    <t>LA 653: BAYOU DUMAR BRIDGE REPLACEMENT</t>
  </si>
  <si>
    <t>Z0E1</t>
  </si>
  <si>
    <t>NHPP</t>
  </si>
  <si>
    <t>H.008145</t>
  </si>
  <si>
    <t>H.008145.6</t>
  </si>
  <si>
    <t>LA 1:LEEVILLE TO GOLDEN MEADOW (PHASE 2)</t>
  </si>
  <si>
    <t>NATIONAL HIGHWAY PERF FAST 2021</t>
  </si>
  <si>
    <t>Z430</t>
  </si>
  <si>
    <t>FREIGHT-PR</t>
  </si>
  <si>
    <t>NAT SIG FREIGHT AND HWY PROJ</t>
  </si>
  <si>
    <t>L24E</t>
  </si>
  <si>
    <t>H.008411</t>
  </si>
  <si>
    <t>H.008411.3</t>
  </si>
  <si>
    <t>BAYOU TERREBONNE BR (LA 660)</t>
  </si>
  <si>
    <t>SURFACE TRANS FLEX S-LU EXT</t>
  </si>
  <si>
    <t>Z240</t>
  </si>
  <si>
    <t>H.008411.4</t>
  </si>
  <si>
    <t>SURFACE TRANSP BLOCK GRTS-FLEX</t>
  </si>
  <si>
    <t>Z231</t>
  </si>
  <si>
    <t>H.008411.6</t>
  </si>
  <si>
    <t>STBG 5-200K POP FASTG</t>
  </si>
  <si>
    <t>H.009664</t>
  </si>
  <si>
    <t>H.009664.6</t>
  </si>
  <si>
    <t>LA 20: LA 648 - JACKSON ST.</t>
  </si>
  <si>
    <t>M30E</t>
  </si>
  <si>
    <t>TAP-FLEX</t>
  </si>
  <si>
    <t>H.009766</t>
  </si>
  <si>
    <t>H.009766.6</t>
  </si>
  <si>
    <t>WPARK AVE: ROYCE ST-MARIETTA PL SIDEWALK</t>
  </si>
  <si>
    <t>Z001</t>
  </si>
  <si>
    <t>H.010408</t>
  </si>
  <si>
    <t>H.010408.6</t>
  </si>
  <si>
    <t>LA 1: VALENTINE BR. - ELSON LN.</t>
  </si>
  <si>
    <t>NATIONAL HIGHWAY PERF FAST</t>
  </si>
  <si>
    <t>H.010410</t>
  </si>
  <si>
    <t>H.010410.6</t>
  </si>
  <si>
    <t>LA 24/LA 20: LA 664 - DUCROS RD</t>
  </si>
  <si>
    <t>L20E</t>
  </si>
  <si>
    <t>H.010412</t>
  </si>
  <si>
    <t>H.010412.6</t>
  </si>
  <si>
    <t>LA 57: THOMPSON RD - CEDAR GROVE RD</t>
  </si>
  <si>
    <t>STP &lt;200K - S-LU EXT</t>
  </si>
  <si>
    <t>ZS30</t>
  </si>
  <si>
    <t>HSIP</t>
  </si>
  <si>
    <t>H.010688</t>
  </si>
  <si>
    <t>H.010688.6</t>
  </si>
  <si>
    <t>LA 3235: IMP @ LA 3162, LA 3161 &amp; LA 657</t>
  </si>
  <si>
    <t>HIGHWAY SAFETY IMP PROG FAST</t>
  </si>
  <si>
    <t>H.010890</t>
  </si>
  <si>
    <t>H.010890.6</t>
  </si>
  <si>
    <t>LA 182: ROUNDABOUT AT HOLLYWOOD RD</t>
  </si>
  <si>
    <t>Z2E1</t>
  </si>
  <si>
    <t>STBG 5-200K POP FASTG 2021</t>
  </si>
  <si>
    <t>M2E3</t>
  </si>
  <si>
    <t>H.011159</t>
  </si>
  <si>
    <t>H.011159.5</t>
  </si>
  <si>
    <t>CAROLL STREET BRIDGE/ BAYOU BLACK</t>
  </si>
  <si>
    <t>H.011159.6</t>
  </si>
  <si>
    <t>M001</t>
  </si>
  <si>
    <t>H.011516</t>
  </si>
  <si>
    <t>H.011516.6</t>
  </si>
  <si>
    <t>US 90 @ LA 182</t>
  </si>
  <si>
    <t>NATIONAL HWY PERFORM PROG (NHPP)</t>
  </si>
  <si>
    <t>H.011517</t>
  </si>
  <si>
    <t>H.011517.6</t>
  </si>
  <si>
    <t>LA 654: LA 308 - GHEENS S. CUT RD.</t>
  </si>
  <si>
    <t>H.011915</t>
  </si>
  <si>
    <t>H.011915.6</t>
  </si>
  <si>
    <t>AIRPORT CONNECTOR ROAD AND BRIDGE</t>
  </si>
  <si>
    <t>BDG0</t>
  </si>
  <si>
    <t>DEMO DISC</t>
  </si>
  <si>
    <t>NATL INF INVEST BUILD 2018</t>
  </si>
  <si>
    <t>20.933</t>
  </si>
  <si>
    <t>NATIONAL INFRASTRUCTURE INVESTMENTS</t>
  </si>
  <si>
    <t>H.011970</t>
  </si>
  <si>
    <t>H.011970.5</t>
  </si>
  <si>
    <t>LA 182: BAYOU TERREBONNE BRIDGES</t>
  </si>
  <si>
    <t>H.012026</t>
  </si>
  <si>
    <t>H.012026.6</t>
  </si>
  <si>
    <t>BAYOU TERREBONNE EAST SW PROJECT, PH 2</t>
  </si>
  <si>
    <t>H.012338</t>
  </si>
  <si>
    <t>H.012338.6</t>
  </si>
  <si>
    <t>CIVIC CENTER SIDEWALKS</t>
  </si>
  <si>
    <t>H.012339</t>
  </si>
  <si>
    <t>H.012339.5</t>
  </si>
  <si>
    <t>LA 24 SIDEWALK REHAB</t>
  </si>
  <si>
    <t>H.012339.6</t>
  </si>
  <si>
    <t>H.012347</t>
  </si>
  <si>
    <t>H.012347.6</t>
  </si>
  <si>
    <t>LA 182: RT TURN LANES AT LA 660 &amp; LA 316</t>
  </si>
  <si>
    <t>H.012593</t>
  </si>
  <si>
    <t>H.012593.6</t>
  </si>
  <si>
    <t>LA 308: TURN LANE AT LA 648</t>
  </si>
  <si>
    <t>H.012609</t>
  </si>
  <si>
    <t>H.012609.6</t>
  </si>
  <si>
    <t>LA 182: RIGHT TURN LANE AT LA 24</t>
  </si>
  <si>
    <t>H.012854</t>
  </si>
  <si>
    <t>H.012854.6</t>
  </si>
  <si>
    <t>LOCKPORT: LA 655, 655-S &amp; 3230-1 TO - 6</t>
  </si>
  <si>
    <t>H.012859</t>
  </si>
  <si>
    <t>H.012859.1</t>
  </si>
  <si>
    <t>CIVIC CENTER BLVD @ VALHI BLVD</t>
  </si>
  <si>
    <t>H.012891</t>
  </si>
  <si>
    <t>H.012891.5</t>
  </si>
  <si>
    <t>LA 300: BAYOU LALOUTRE BRIDGE</t>
  </si>
  <si>
    <t>H.012994</t>
  </si>
  <si>
    <t>H.012994.6</t>
  </si>
  <si>
    <t>LA 3197: BARROW ST - LA 182</t>
  </si>
  <si>
    <t>ZS32</t>
  </si>
  <si>
    <t>HSIPPEN</t>
  </si>
  <si>
    <t>H.013084</t>
  </si>
  <si>
    <t>H.013084.1</t>
  </si>
  <si>
    <t>PELTIER PARK SIDEWALK</t>
  </si>
  <si>
    <t>SEC 164 PENALTIES HSIP FAST</t>
  </si>
  <si>
    <t>H.013084.5</t>
  </si>
  <si>
    <t>ZS31</t>
  </si>
  <si>
    <t>H.013084.6</t>
  </si>
  <si>
    <t>SEC 154 PENALTIES HSIP FAST</t>
  </si>
  <si>
    <t>H.013199</t>
  </si>
  <si>
    <t>H.013199.5</t>
  </si>
  <si>
    <t>COUNTRY ESTATES DR OVER ST. LOUIS BAYOU</t>
  </si>
  <si>
    <t>H.013225</t>
  </si>
  <si>
    <t>H.013225.6</t>
  </si>
  <si>
    <t>LA 1: LA 1 BRIDGE - FALGOUT LN</t>
  </si>
  <si>
    <t>H.013250</t>
  </si>
  <si>
    <t>H.013250.6</t>
  </si>
  <si>
    <t>US 90: LA 308 - 2.3 MI E LA 182</t>
  </si>
  <si>
    <t>ZSE2</t>
  </si>
  <si>
    <t>H.013506</t>
  </si>
  <si>
    <t>H.013506.1</t>
  </si>
  <si>
    <t>2018-2023 SHSP S.CENTRAL REG. COALITION</t>
  </si>
  <si>
    <t>SEC 164 PENALTIES HSIP FAST 2021</t>
  </si>
  <si>
    <t>H.013741</t>
  </si>
  <si>
    <t>H.013741.6</t>
  </si>
  <si>
    <t>LA 55: HUMBLE CANAL TO LA 58</t>
  </si>
  <si>
    <t>H.013761</t>
  </si>
  <si>
    <t>H.013761.6</t>
  </si>
  <si>
    <t>DISTRICT 02 APPR SLAB LEVELING PHASE 2</t>
  </si>
  <si>
    <t>H.014066</t>
  </si>
  <si>
    <t>H.014066.6</t>
  </si>
  <si>
    <t>LA 1: INTRACOASTAL - VALENTINE BR.</t>
  </si>
  <si>
    <t>Z002</t>
  </si>
  <si>
    <t>NHPP-E</t>
  </si>
  <si>
    <t>NATIONAL HWY PERF EXEMPT FAST</t>
  </si>
  <si>
    <t>H.014068</t>
  </si>
  <si>
    <t>H.014068.6</t>
  </si>
  <si>
    <t>LA 1: ELSON LN. - LA 182</t>
  </si>
  <si>
    <t>H.014215</t>
  </si>
  <si>
    <t>H.014215.5</t>
  </si>
  <si>
    <t>LA 20: 40 ARPENT &amp; DRAIN CANAL BRS</t>
  </si>
  <si>
    <t>Z940</t>
  </si>
  <si>
    <t>RTP</t>
  </si>
  <si>
    <t>H.014314</t>
  </si>
  <si>
    <t>H.014314.6</t>
  </si>
  <si>
    <t>NAPOLEONVILLE MULTI-TRAIL CONNECTOR</t>
  </si>
  <si>
    <t>RECREATIONAL TRAILS FAST</t>
  </si>
  <si>
    <t>20.219</t>
  </si>
  <si>
    <t>RECREATIONAL TRAILS PROGRAM</t>
  </si>
  <si>
    <t>H.014326</t>
  </si>
  <si>
    <t>H.014326.6</t>
  </si>
  <si>
    <t>MENARD PED. BIKE TRAIL</t>
  </si>
  <si>
    <t>H.014406</t>
  </si>
  <si>
    <t>H.014406.5</t>
  </si>
  <si>
    <t>LA 661: HOUMA NAV MB ELECTRICAL REPAIR</t>
  </si>
  <si>
    <t>H.014406.6</t>
  </si>
  <si>
    <t>H.014511</t>
  </si>
  <si>
    <t>H.014511.1</t>
  </si>
  <si>
    <t>HOUMA REGIONAL ITS ARCHITECTURE UPDATE</t>
  </si>
  <si>
    <t>H.014795</t>
  </si>
  <si>
    <t>H.014795.6</t>
  </si>
  <si>
    <t>LA 308: GOLDEN MEADOW BR EMER HURR RPRS</t>
  </si>
  <si>
    <t>H.014808</t>
  </si>
  <si>
    <t>H.014808.6</t>
  </si>
  <si>
    <t>LA661 BYU TERREBONNE/HOWARD MB ROOF RPRS</t>
  </si>
  <si>
    <t>H.014817</t>
  </si>
  <si>
    <t>H.014817.6</t>
  </si>
  <si>
    <t>LA 315: DULARGE MB EMER ROOF RPRS</t>
  </si>
  <si>
    <t>H.014825</t>
  </si>
  <si>
    <t>H.014825.6</t>
  </si>
  <si>
    <t>LA 1: EMERGENCY REPAIRS, HURRICANE IDA</t>
  </si>
  <si>
    <t>H.014829</t>
  </si>
  <si>
    <t>H.014829.6</t>
  </si>
  <si>
    <t>LA 661: HOUMA NAV MB EMER HURR RPRS</t>
  </si>
  <si>
    <t>Federal Program Code</t>
  </si>
  <si>
    <t>Prefix</t>
  </si>
  <si>
    <t>Federal Demo ID</t>
  </si>
  <si>
    <t>Fiscal year</t>
  </si>
  <si>
    <t>Percent of Federal Share</t>
  </si>
  <si>
    <t>Federal Funds Amount</t>
  </si>
  <si>
    <t>State Funds Amount</t>
  </si>
  <si>
    <t>Private Funds Amount</t>
  </si>
  <si>
    <t>Non-Monetary Amount</t>
  </si>
  <si>
    <t>Converted Funds Amount</t>
  </si>
  <si>
    <t>Local Funds Amount</t>
  </si>
  <si>
    <t>Advance Construction Funds</t>
  </si>
  <si>
    <t>Flex Match Amount</t>
  </si>
  <si>
    <t>Other funds</t>
  </si>
  <si>
    <t>Total of all funds</t>
  </si>
  <si>
    <t>FHWA Transaction Date</t>
  </si>
  <si>
    <t>Project Definition</t>
  </si>
  <si>
    <t>WBS Element</t>
  </si>
  <si>
    <t>Project Description</t>
  </si>
  <si>
    <t>FHWA Auth Date</t>
  </si>
  <si>
    <t>Fed Program Code Description</t>
  </si>
  <si>
    <t>CFDA Number</t>
  </si>
  <si>
    <t>CFDA Description</t>
  </si>
  <si>
    <t>Predominant IDC Rate</t>
  </si>
  <si>
    <t>Program Code IDC Rate</t>
  </si>
  <si>
    <t>Project Number</t>
  </si>
  <si>
    <t>Transaction Date</t>
  </si>
  <si>
    <t>Source</t>
  </si>
  <si>
    <t>Project Name</t>
  </si>
  <si>
    <t>Total Funds Obligated (including local)</t>
  </si>
  <si>
    <t>Total</t>
  </si>
  <si>
    <t>Project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</si>
</sst>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3" fontId="0" fillId="3" borderId="1" xfId="0" applyNumberFormat="1" applyFill="1" applyBorder="1" applyAlignment="1">
      <alignment horizontal="right"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44" fontId="0" fillId="0" borderId="0" xfId="1" applyNumberFormat="1" applyFont="1" applyAlignment="1">
      <alignment horizontal="right" vertical="top"/>
    </xf>
    <xf numFmtId="44" fontId="0" fillId="0" borderId="0" xfId="0" applyNumberFormat="1" applyAlignment="1">
      <alignment vertical="top"/>
    </xf>
    <xf numFmtId="44" fontId="2" fillId="0" borderId="0" xfId="0" applyNumberFormat="1" applyFont="1" applyAlignment="1">
      <alignment vertical="top"/>
    </xf>
    <xf numFmtId="0" fontId="3" fillId="4" borderId="2" xfId="0" applyFont="1" applyFill="1" applyBorder="1" applyAlignment="1">
      <alignment vertical="top"/>
    </xf>
    <xf numFmtId="44" fontId="3" fillId="4" borderId="3" xfId="1" applyNumberFormat="1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vertical="top"/>
    </xf>
    <xf numFmtId="44" fontId="3" fillId="4" borderId="3" xfId="1" applyNumberFormat="1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8">
    <dxf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numFmt numFmtId="19" formatCode="m/d/yyyy"/>
      <alignment horizontal="general" vertical="top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E99" totalsRowShown="0">
  <autoFilter ref="A1:E99"/>
  <tableColumns count="5">
    <tableColumn id="1" name="Project Number"/>
    <tableColumn id="2" name="Project Description"/>
    <tableColumn id="3" name="Total of all funds" dataDxfId="7"/>
    <tableColumn id="4" name="Transaction Date" dataDxfId="6"/>
    <tableColumn id="5" name="Sour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C53" totalsRowShown="0" headerRowBorderDxfId="5" tableBorderDxfId="4">
  <autoFilter ref="A1:C53"/>
  <tableColumns count="3">
    <tableColumn id="1" name="Project Name">
      <calculatedColumnFormula>Cleaned!B48</calculatedColumnFormula>
    </tableColumn>
    <tableColumn id="2" name="Project Name2"/>
    <tableColumn id="3" name="Total Funds Obligated (including local)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C12" totalsRowShown="0" headerRowBorderDxfId="2" tableBorderDxfId="1">
  <autoFilter ref="A1:C12"/>
  <tableColumns count="3">
    <tableColumn id="1" name="Project Name"/>
    <tableColumn id="2" name="Project Name2"/>
    <tableColumn id="3" name="Total Funds Obligated (including local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"/>
  <sheetViews>
    <sheetView topLeftCell="L1" workbookViewId="0">
      <pane ySplit="1" topLeftCell="A2" activePane="bottomLeft" state="frozen"/>
      <selection pane="bottomLeft" activeCell="W4" sqref="W4"/>
    </sheetView>
  </sheetViews>
  <sheetFormatPr defaultRowHeight="13.2" x14ac:dyDescent="0.25"/>
  <cols>
    <col min="1" max="1" width="12.88671875" bestFit="1" customWidth="1"/>
    <col min="2" max="2" width="12" bestFit="1" customWidth="1"/>
    <col min="3" max="3" width="15" bestFit="1" customWidth="1"/>
    <col min="4" max="4" width="10.109375" bestFit="1" customWidth="1"/>
    <col min="5" max="5" width="7.44140625" bestFit="1" customWidth="1"/>
    <col min="6" max="6" width="20.109375" bestFit="1" customWidth="1"/>
    <col min="7" max="7" width="18.44140625" bestFit="1" customWidth="1"/>
    <col min="8" max="8" width="12.33203125" bestFit="1" customWidth="1"/>
    <col min="9" max="9" width="5.88671875" bestFit="1" customWidth="1"/>
    <col min="10" max="10" width="15" bestFit="1" customWidth="1"/>
    <col min="11" max="11" width="18.44140625" bestFit="1" customWidth="1"/>
    <col min="12" max="12" width="13.88671875" bestFit="1" customWidth="1"/>
    <col min="13" max="13" width="17.5546875" bestFit="1" customWidth="1"/>
    <col min="14" max="14" width="11.6640625" bestFit="1" customWidth="1"/>
    <col min="15" max="15" width="14.5546875" bestFit="1" customWidth="1"/>
    <col min="16" max="16" width="10.5546875" bestFit="1" customWidth="1"/>
    <col min="17" max="17" width="8.88671875" bestFit="1" customWidth="1"/>
    <col min="18" max="18" width="12.88671875" bestFit="1" customWidth="1"/>
    <col min="19" max="19" width="49.33203125" bestFit="1" customWidth="1"/>
    <col min="20" max="20" width="15.5546875" bestFit="1" customWidth="1"/>
    <col min="21" max="21" width="40.88671875" bestFit="1" customWidth="1"/>
    <col min="22" max="22" width="13.109375" bestFit="1" customWidth="1"/>
    <col min="23" max="23" width="41.5546875" bestFit="1" customWidth="1"/>
    <col min="24" max="24" width="6.5546875" bestFit="1" customWidth="1"/>
    <col min="25" max="25" width="8" bestFit="1" customWidth="1"/>
  </cols>
  <sheetData>
    <row r="1" spans="1:25" ht="66" x14ac:dyDescent="0.25">
      <c r="A1" s="8" t="s">
        <v>240</v>
      </c>
      <c r="B1" s="1" t="s">
        <v>241</v>
      </c>
      <c r="C1" s="1" t="s">
        <v>242</v>
      </c>
      <c r="D1" s="1" t="s">
        <v>243</v>
      </c>
      <c r="E1" s="8" t="s">
        <v>244</v>
      </c>
      <c r="F1" s="1" t="s">
        <v>245</v>
      </c>
      <c r="G1" s="1" t="s">
        <v>246</v>
      </c>
      <c r="H1" s="8" t="s">
        <v>247</v>
      </c>
      <c r="I1" s="8" t="s">
        <v>248</v>
      </c>
      <c r="J1" s="8" t="s">
        <v>249</v>
      </c>
      <c r="K1" s="1" t="s">
        <v>250</v>
      </c>
      <c r="L1" s="8" t="s">
        <v>251</v>
      </c>
      <c r="M1" s="1" t="s">
        <v>252</v>
      </c>
      <c r="N1" s="1" t="s">
        <v>253</v>
      </c>
      <c r="O1" s="1" t="s">
        <v>254</v>
      </c>
      <c r="P1" s="8" t="s">
        <v>255</v>
      </c>
      <c r="Q1" s="8" t="s">
        <v>256</v>
      </c>
      <c r="R1" s="1" t="s">
        <v>257</v>
      </c>
      <c r="S1" s="1" t="s">
        <v>258</v>
      </c>
      <c r="T1" s="1" t="s">
        <v>259</v>
      </c>
      <c r="U1" s="1" t="s">
        <v>260</v>
      </c>
      <c r="V1" s="1" t="s">
        <v>261</v>
      </c>
      <c r="W1" s="1" t="s">
        <v>262</v>
      </c>
      <c r="X1" s="8" t="s">
        <v>263</v>
      </c>
      <c r="Y1" s="8" t="s">
        <v>264</v>
      </c>
    </row>
    <row r="2" spans="1:25" x14ac:dyDescent="0.25">
      <c r="A2" t="s">
        <v>0</v>
      </c>
      <c r="B2" t="s">
        <v>1</v>
      </c>
      <c r="C2" t="s">
        <v>2</v>
      </c>
      <c r="D2" t="s">
        <v>3</v>
      </c>
      <c r="E2" s="2">
        <v>95</v>
      </c>
      <c r="F2" s="2">
        <v>151469.34</v>
      </c>
      <c r="G2" s="2">
        <v>1580.02</v>
      </c>
      <c r="H2" s="2">
        <v>0</v>
      </c>
      <c r="I2" s="2">
        <v>0</v>
      </c>
      <c r="J2" s="2">
        <v>0</v>
      </c>
      <c r="K2" s="2">
        <v>6641.53</v>
      </c>
      <c r="L2" s="2">
        <v>0</v>
      </c>
      <c r="M2" s="2">
        <v>19924.580000000002</v>
      </c>
      <c r="N2" s="2">
        <v>0</v>
      </c>
      <c r="O2" s="2">
        <v>159690.89000000001</v>
      </c>
      <c r="P2" s="3">
        <v>44341</v>
      </c>
      <c r="Q2" t="s">
        <v>4</v>
      </c>
      <c r="R2" t="s">
        <v>5</v>
      </c>
      <c r="S2" t="s">
        <v>6</v>
      </c>
      <c r="T2" s="3">
        <v>44284</v>
      </c>
      <c r="U2" t="s">
        <v>7</v>
      </c>
      <c r="V2" t="s">
        <v>8</v>
      </c>
      <c r="W2" t="s">
        <v>9</v>
      </c>
      <c r="X2" t="s">
        <v>10</v>
      </c>
      <c r="Y2" t="s">
        <v>11</v>
      </c>
    </row>
    <row r="3" spans="1:25" x14ac:dyDescent="0.25">
      <c r="A3" t="s">
        <v>12</v>
      </c>
      <c r="B3" t="s">
        <v>1</v>
      </c>
      <c r="C3" t="s">
        <v>2</v>
      </c>
      <c r="D3" t="s">
        <v>3</v>
      </c>
      <c r="E3" s="2">
        <v>95</v>
      </c>
      <c r="F3" s="2">
        <v>157779.89000000001</v>
      </c>
      <c r="G3" s="2">
        <v>1595.9</v>
      </c>
      <c r="H3" s="2">
        <v>0</v>
      </c>
      <c r="I3" s="2">
        <v>0</v>
      </c>
      <c r="J3" s="2">
        <v>0</v>
      </c>
      <c r="K3" s="2">
        <v>6708.3</v>
      </c>
      <c r="L3" s="2">
        <v>0</v>
      </c>
      <c r="M3" s="2">
        <v>20124.900000000001</v>
      </c>
      <c r="N3" s="2">
        <v>0</v>
      </c>
      <c r="O3" s="2">
        <v>166084.09</v>
      </c>
      <c r="P3" s="3">
        <v>44284</v>
      </c>
      <c r="Q3" t="s">
        <v>4</v>
      </c>
      <c r="R3" t="s">
        <v>5</v>
      </c>
      <c r="S3" t="s">
        <v>6</v>
      </c>
      <c r="T3" s="3">
        <v>44284</v>
      </c>
      <c r="U3" t="s">
        <v>13</v>
      </c>
      <c r="V3" t="s">
        <v>8</v>
      </c>
      <c r="W3" t="s">
        <v>9</v>
      </c>
      <c r="X3" t="s">
        <v>10</v>
      </c>
      <c r="Y3" t="s">
        <v>11</v>
      </c>
    </row>
    <row r="4" spans="1:25" x14ac:dyDescent="0.25">
      <c r="A4" t="s">
        <v>14</v>
      </c>
      <c r="B4" t="s">
        <v>15</v>
      </c>
      <c r="C4" t="s">
        <v>2</v>
      </c>
      <c r="D4" t="s">
        <v>3</v>
      </c>
      <c r="E4" s="2">
        <v>80</v>
      </c>
      <c r="F4" s="2">
        <v>-26.47</v>
      </c>
      <c r="G4" s="2">
        <v>-6.84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-33.31</v>
      </c>
      <c r="P4" s="3">
        <v>44265</v>
      </c>
      <c r="Q4" t="s">
        <v>16</v>
      </c>
      <c r="R4" t="s">
        <v>17</v>
      </c>
      <c r="S4" t="s">
        <v>18</v>
      </c>
      <c r="T4" s="3">
        <v>39203</v>
      </c>
      <c r="U4" t="s">
        <v>19</v>
      </c>
      <c r="V4" t="s">
        <v>8</v>
      </c>
      <c r="W4" t="s">
        <v>9</v>
      </c>
      <c r="X4" t="s">
        <v>20</v>
      </c>
      <c r="Y4" t="s">
        <v>21</v>
      </c>
    </row>
    <row r="5" spans="1:25" x14ac:dyDescent="0.25">
      <c r="A5" t="s">
        <v>14</v>
      </c>
      <c r="B5" t="s">
        <v>15</v>
      </c>
      <c r="C5" t="s">
        <v>2</v>
      </c>
      <c r="D5" t="s">
        <v>3</v>
      </c>
      <c r="E5" s="2">
        <v>80</v>
      </c>
      <c r="F5" s="2">
        <v>420.89</v>
      </c>
      <c r="G5" s="2">
        <v>105.22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526.11</v>
      </c>
      <c r="P5" s="3">
        <v>44123</v>
      </c>
      <c r="Q5" t="s">
        <v>16</v>
      </c>
      <c r="R5" t="s">
        <v>17</v>
      </c>
      <c r="S5" t="s">
        <v>18</v>
      </c>
      <c r="T5" s="3">
        <v>39203</v>
      </c>
      <c r="U5" t="s">
        <v>19</v>
      </c>
      <c r="V5" t="s">
        <v>8</v>
      </c>
      <c r="W5" t="s">
        <v>9</v>
      </c>
      <c r="X5" t="s">
        <v>20</v>
      </c>
      <c r="Y5" t="s">
        <v>21</v>
      </c>
    </row>
    <row r="6" spans="1:25" x14ac:dyDescent="0.25">
      <c r="A6" t="s">
        <v>22</v>
      </c>
      <c r="B6" t="s">
        <v>23</v>
      </c>
      <c r="C6" t="s">
        <v>2</v>
      </c>
      <c r="D6" t="s">
        <v>3</v>
      </c>
      <c r="E6" s="2">
        <v>80</v>
      </c>
      <c r="F6" s="2">
        <v>4740.62</v>
      </c>
      <c r="G6" s="2">
        <v>1185.1600000000001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5925.78</v>
      </c>
      <c r="P6" s="3">
        <v>44119</v>
      </c>
      <c r="Q6" t="s">
        <v>24</v>
      </c>
      <c r="R6" t="s">
        <v>25</v>
      </c>
      <c r="S6" t="s">
        <v>26</v>
      </c>
      <c r="T6" s="3">
        <v>42787</v>
      </c>
      <c r="U6" t="s">
        <v>27</v>
      </c>
      <c r="V6" t="s">
        <v>8</v>
      </c>
      <c r="W6" t="s">
        <v>9</v>
      </c>
      <c r="X6" t="s">
        <v>20</v>
      </c>
      <c r="Y6" t="s">
        <v>21</v>
      </c>
    </row>
    <row r="7" spans="1:25" x14ac:dyDescent="0.25">
      <c r="A7" t="s">
        <v>22</v>
      </c>
      <c r="B7" t="s">
        <v>23</v>
      </c>
      <c r="C7" t="s">
        <v>2</v>
      </c>
      <c r="D7" t="s">
        <v>3</v>
      </c>
      <c r="E7" s="2">
        <v>80</v>
      </c>
      <c r="F7" s="2">
        <v>8000</v>
      </c>
      <c r="G7" s="2">
        <v>2000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10000</v>
      </c>
      <c r="P7" s="3">
        <v>44131</v>
      </c>
      <c r="Q7" t="s">
        <v>24</v>
      </c>
      <c r="R7" t="s">
        <v>25</v>
      </c>
      <c r="S7" t="s">
        <v>26</v>
      </c>
      <c r="T7" s="3">
        <v>42787</v>
      </c>
      <c r="U7" t="s">
        <v>27</v>
      </c>
      <c r="V7" t="s">
        <v>8</v>
      </c>
      <c r="W7" t="s">
        <v>9</v>
      </c>
      <c r="X7" t="s">
        <v>20</v>
      </c>
      <c r="Y7" t="s">
        <v>21</v>
      </c>
    </row>
    <row r="8" spans="1:25" x14ac:dyDescent="0.25">
      <c r="A8" t="s">
        <v>22</v>
      </c>
      <c r="B8" t="s">
        <v>23</v>
      </c>
      <c r="C8" t="s">
        <v>2</v>
      </c>
      <c r="D8" t="s">
        <v>3</v>
      </c>
      <c r="E8" s="2">
        <v>80</v>
      </c>
      <c r="F8" s="2">
        <v>25797.84</v>
      </c>
      <c r="G8" s="2">
        <v>1239.46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5210</v>
      </c>
      <c r="O8" s="2">
        <v>32247.3</v>
      </c>
      <c r="P8" s="3">
        <v>44284</v>
      </c>
      <c r="Q8" t="s">
        <v>24</v>
      </c>
      <c r="R8" t="s">
        <v>25</v>
      </c>
      <c r="S8" t="s">
        <v>26</v>
      </c>
      <c r="T8" s="3">
        <v>42787</v>
      </c>
      <c r="U8" t="s">
        <v>27</v>
      </c>
      <c r="V8" t="s">
        <v>8</v>
      </c>
      <c r="W8" t="s">
        <v>9</v>
      </c>
      <c r="X8" t="s">
        <v>20</v>
      </c>
      <c r="Y8" t="s">
        <v>21</v>
      </c>
    </row>
    <row r="9" spans="1:25" x14ac:dyDescent="0.25">
      <c r="A9" t="s">
        <v>22</v>
      </c>
      <c r="B9" t="s">
        <v>23</v>
      </c>
      <c r="C9" t="s">
        <v>2</v>
      </c>
      <c r="D9" t="s">
        <v>3</v>
      </c>
      <c r="E9" s="2">
        <v>80</v>
      </c>
      <c r="F9" s="2">
        <v>16000</v>
      </c>
      <c r="G9" s="2">
        <v>4000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20000</v>
      </c>
      <c r="P9" s="3">
        <v>44342</v>
      </c>
      <c r="Q9" t="s">
        <v>24</v>
      </c>
      <c r="R9" t="s">
        <v>25</v>
      </c>
      <c r="S9" t="s">
        <v>26</v>
      </c>
      <c r="T9" s="3">
        <v>42787</v>
      </c>
      <c r="U9" t="s">
        <v>27</v>
      </c>
      <c r="V9" t="s">
        <v>8</v>
      </c>
      <c r="W9" t="s">
        <v>9</v>
      </c>
      <c r="X9" t="s">
        <v>20</v>
      </c>
      <c r="Y9" t="s">
        <v>21</v>
      </c>
    </row>
    <row r="10" spans="1:25" x14ac:dyDescent="0.25">
      <c r="A10" t="s">
        <v>28</v>
      </c>
      <c r="B10" t="s">
        <v>23</v>
      </c>
      <c r="C10" t="s">
        <v>2</v>
      </c>
      <c r="D10" t="s">
        <v>3</v>
      </c>
      <c r="E10" s="2">
        <v>80</v>
      </c>
      <c r="F10" s="2">
        <v>16000</v>
      </c>
      <c r="G10" s="2">
        <v>4000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20000</v>
      </c>
      <c r="P10" s="3">
        <v>44361</v>
      </c>
      <c r="Q10" t="s">
        <v>24</v>
      </c>
      <c r="R10" t="s">
        <v>25</v>
      </c>
      <c r="S10" t="s">
        <v>26</v>
      </c>
      <c r="T10" s="3">
        <v>42787</v>
      </c>
      <c r="U10" t="s">
        <v>29</v>
      </c>
      <c r="V10" t="s">
        <v>8</v>
      </c>
      <c r="W10" t="s">
        <v>9</v>
      </c>
      <c r="X10" t="s">
        <v>20</v>
      </c>
      <c r="Y10" t="s">
        <v>21</v>
      </c>
    </row>
    <row r="11" spans="1:25" x14ac:dyDescent="0.25">
      <c r="A11" t="s">
        <v>22</v>
      </c>
      <c r="B11" t="s">
        <v>23</v>
      </c>
      <c r="C11" t="s">
        <v>2</v>
      </c>
      <c r="D11" t="s">
        <v>3</v>
      </c>
      <c r="E11" s="2">
        <v>80</v>
      </c>
      <c r="F11" s="2">
        <v>8000</v>
      </c>
      <c r="G11" s="2">
        <v>2000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10000</v>
      </c>
      <c r="P11" s="3">
        <v>44410</v>
      </c>
      <c r="Q11" t="s">
        <v>24</v>
      </c>
      <c r="R11" t="s">
        <v>25</v>
      </c>
      <c r="S11" t="s">
        <v>26</v>
      </c>
      <c r="T11" s="3">
        <v>42787</v>
      </c>
      <c r="U11" t="s">
        <v>27</v>
      </c>
      <c r="V11" t="s">
        <v>8</v>
      </c>
      <c r="W11" t="s">
        <v>9</v>
      </c>
      <c r="X11" t="s">
        <v>20</v>
      </c>
      <c r="Y11" t="s">
        <v>21</v>
      </c>
    </row>
    <row r="12" spans="1:25" x14ac:dyDescent="0.25">
      <c r="A12" t="s">
        <v>22</v>
      </c>
      <c r="B12" t="s">
        <v>23</v>
      </c>
      <c r="C12" t="s">
        <v>2</v>
      </c>
      <c r="D12" t="s">
        <v>3</v>
      </c>
      <c r="E12" s="2">
        <v>80</v>
      </c>
      <c r="F12" s="2">
        <v>12911.59</v>
      </c>
      <c r="G12" s="2">
        <v>3227.89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16139.48</v>
      </c>
      <c r="P12" s="3">
        <v>44448</v>
      </c>
      <c r="Q12" t="s">
        <v>24</v>
      </c>
      <c r="R12" t="s">
        <v>25</v>
      </c>
      <c r="S12" t="s">
        <v>26</v>
      </c>
      <c r="T12" s="3">
        <v>42787</v>
      </c>
      <c r="U12" t="s">
        <v>27</v>
      </c>
      <c r="V12" t="s">
        <v>8</v>
      </c>
      <c r="W12" t="s">
        <v>9</v>
      </c>
      <c r="X12" t="s">
        <v>20</v>
      </c>
      <c r="Y12" t="s">
        <v>21</v>
      </c>
    </row>
    <row r="13" spans="1:25" x14ac:dyDescent="0.25">
      <c r="A13" t="s">
        <v>30</v>
      </c>
      <c r="B13" t="s">
        <v>31</v>
      </c>
      <c r="C13" t="s">
        <v>2</v>
      </c>
      <c r="D13" t="s">
        <v>3</v>
      </c>
      <c r="E13" s="2">
        <v>80</v>
      </c>
      <c r="F13" s="2">
        <v>8477.48</v>
      </c>
      <c r="G13" s="2">
        <v>2119.37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10596.85</v>
      </c>
      <c r="P13" s="3">
        <v>44405</v>
      </c>
      <c r="Q13" t="s">
        <v>32</v>
      </c>
      <c r="R13" t="s">
        <v>33</v>
      </c>
      <c r="S13" t="s">
        <v>34</v>
      </c>
      <c r="T13" s="3">
        <v>44315</v>
      </c>
      <c r="U13" t="s">
        <v>35</v>
      </c>
      <c r="V13" t="s">
        <v>8</v>
      </c>
      <c r="W13" t="s">
        <v>9</v>
      </c>
      <c r="X13" t="s">
        <v>20</v>
      </c>
      <c r="Y13" t="s">
        <v>21</v>
      </c>
    </row>
    <row r="14" spans="1:25" x14ac:dyDescent="0.25">
      <c r="A14" t="s">
        <v>36</v>
      </c>
      <c r="B14" t="s">
        <v>37</v>
      </c>
      <c r="C14" t="s">
        <v>2</v>
      </c>
      <c r="D14" t="s">
        <v>3</v>
      </c>
      <c r="E14" s="2">
        <v>80</v>
      </c>
      <c r="F14" s="2">
        <v>16000</v>
      </c>
      <c r="G14" s="2">
        <v>4000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20000</v>
      </c>
      <c r="P14" s="3">
        <v>44424</v>
      </c>
      <c r="Q14" t="s">
        <v>32</v>
      </c>
      <c r="R14" t="s">
        <v>33</v>
      </c>
      <c r="S14" t="s">
        <v>34</v>
      </c>
      <c r="T14" s="3">
        <v>44315</v>
      </c>
      <c r="U14" t="s">
        <v>38</v>
      </c>
      <c r="V14" t="s">
        <v>8</v>
      </c>
      <c r="W14" t="s">
        <v>9</v>
      </c>
      <c r="X14" t="s">
        <v>20</v>
      </c>
      <c r="Y14" t="s">
        <v>21</v>
      </c>
    </row>
    <row r="15" spans="1:25" x14ac:dyDescent="0.25">
      <c r="A15" t="s">
        <v>39</v>
      </c>
      <c r="B15" t="s">
        <v>31</v>
      </c>
      <c r="C15" t="s">
        <v>2</v>
      </c>
      <c r="D15" t="s">
        <v>3</v>
      </c>
      <c r="E15" s="2">
        <v>80</v>
      </c>
      <c r="F15" s="2">
        <v>31565.46</v>
      </c>
      <c r="G15" s="2">
        <v>7891.36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39456.82</v>
      </c>
      <c r="P15" s="3">
        <v>44315</v>
      </c>
      <c r="Q15" t="s">
        <v>32</v>
      </c>
      <c r="R15" t="s">
        <v>33</v>
      </c>
      <c r="S15" t="s">
        <v>34</v>
      </c>
      <c r="T15" s="3">
        <v>44315</v>
      </c>
      <c r="U15" t="s">
        <v>40</v>
      </c>
      <c r="V15" t="s">
        <v>8</v>
      </c>
      <c r="W15" t="s">
        <v>9</v>
      </c>
      <c r="X15" t="s">
        <v>20</v>
      </c>
      <c r="Y15" t="s">
        <v>21</v>
      </c>
    </row>
    <row r="16" spans="1:25" x14ac:dyDescent="0.25">
      <c r="A16" t="s">
        <v>30</v>
      </c>
      <c r="B16" t="s">
        <v>31</v>
      </c>
      <c r="C16" t="s">
        <v>2</v>
      </c>
      <c r="D16" t="s">
        <v>3</v>
      </c>
      <c r="E16" s="2">
        <v>80</v>
      </c>
      <c r="F16" s="2">
        <v>17782.189999999999</v>
      </c>
      <c r="G16" s="2">
        <v>4445.55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22227.74</v>
      </c>
      <c r="P16" s="3">
        <v>44459</v>
      </c>
      <c r="Q16" t="s">
        <v>32</v>
      </c>
      <c r="R16" t="s">
        <v>33</v>
      </c>
      <c r="S16" t="s">
        <v>34</v>
      </c>
      <c r="T16" s="3">
        <v>44315</v>
      </c>
      <c r="U16" t="s">
        <v>35</v>
      </c>
      <c r="V16" t="s">
        <v>8</v>
      </c>
      <c r="W16" t="s">
        <v>9</v>
      </c>
      <c r="X16" t="s">
        <v>20</v>
      </c>
      <c r="Y16" t="s">
        <v>21</v>
      </c>
    </row>
    <row r="17" spans="1:25" x14ac:dyDescent="0.25">
      <c r="A17" t="s">
        <v>28</v>
      </c>
      <c r="B17" t="s">
        <v>23</v>
      </c>
      <c r="C17" t="s">
        <v>2</v>
      </c>
      <c r="D17" t="s">
        <v>3</v>
      </c>
      <c r="E17" s="2">
        <v>80</v>
      </c>
      <c r="F17" s="2">
        <v>17465.5</v>
      </c>
      <c r="G17" s="2">
        <v>4366.37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21831.87</v>
      </c>
      <c r="P17" s="3">
        <v>44405</v>
      </c>
      <c r="Q17" t="s">
        <v>41</v>
      </c>
      <c r="R17" t="s">
        <v>42</v>
      </c>
      <c r="S17" t="s">
        <v>43</v>
      </c>
      <c r="T17" s="3">
        <v>42304</v>
      </c>
      <c r="U17" t="s">
        <v>29</v>
      </c>
      <c r="V17" t="s">
        <v>8</v>
      </c>
      <c r="W17" t="s">
        <v>9</v>
      </c>
      <c r="X17" t="s">
        <v>20</v>
      </c>
      <c r="Y17" t="s">
        <v>21</v>
      </c>
    </row>
    <row r="18" spans="1:25" x14ac:dyDescent="0.25">
      <c r="A18" t="s">
        <v>39</v>
      </c>
      <c r="B18" t="s">
        <v>31</v>
      </c>
      <c r="C18" t="s">
        <v>2</v>
      </c>
      <c r="D18" t="s">
        <v>3</v>
      </c>
      <c r="E18" s="2">
        <v>80</v>
      </c>
      <c r="F18" s="2">
        <v>5347.73</v>
      </c>
      <c r="G18" s="2">
        <v>1336.93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6684.66</v>
      </c>
      <c r="P18" s="3">
        <v>44298</v>
      </c>
      <c r="Q18" t="s">
        <v>41</v>
      </c>
      <c r="R18" t="s">
        <v>42</v>
      </c>
      <c r="S18" t="s">
        <v>43</v>
      </c>
      <c r="T18" s="3">
        <v>42304</v>
      </c>
      <c r="U18" t="s">
        <v>40</v>
      </c>
      <c r="V18" t="s">
        <v>8</v>
      </c>
      <c r="W18" t="s">
        <v>9</v>
      </c>
      <c r="X18" t="s">
        <v>20</v>
      </c>
      <c r="Y18" t="s">
        <v>21</v>
      </c>
    </row>
    <row r="19" spans="1:25" x14ac:dyDescent="0.25">
      <c r="A19" t="s">
        <v>39</v>
      </c>
      <c r="B19" t="s">
        <v>31</v>
      </c>
      <c r="C19" t="s">
        <v>2</v>
      </c>
      <c r="D19" t="s">
        <v>3</v>
      </c>
      <c r="E19" s="2">
        <v>80</v>
      </c>
      <c r="F19" s="2">
        <v>47216.480000000003</v>
      </c>
      <c r="G19" s="2">
        <v>11804.12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59020.6</v>
      </c>
      <c r="P19" s="3">
        <v>44305</v>
      </c>
      <c r="Q19" t="s">
        <v>41</v>
      </c>
      <c r="R19" t="s">
        <v>42</v>
      </c>
      <c r="S19" t="s">
        <v>43</v>
      </c>
      <c r="T19" s="3">
        <v>42304</v>
      </c>
      <c r="U19" t="s">
        <v>40</v>
      </c>
      <c r="V19" t="s">
        <v>8</v>
      </c>
      <c r="W19" t="s">
        <v>9</v>
      </c>
      <c r="X19" t="s">
        <v>20</v>
      </c>
      <c r="Y19" t="s">
        <v>21</v>
      </c>
    </row>
    <row r="20" spans="1:25" x14ac:dyDescent="0.25">
      <c r="A20" t="s">
        <v>44</v>
      </c>
      <c r="B20" t="s">
        <v>45</v>
      </c>
      <c r="C20" t="s">
        <v>2</v>
      </c>
      <c r="D20" t="s">
        <v>3</v>
      </c>
      <c r="E20" s="2">
        <v>80</v>
      </c>
      <c r="F20" s="2">
        <v>912.7</v>
      </c>
      <c r="G20" s="2">
        <v>228.17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1140.8699999999999</v>
      </c>
      <c r="P20" s="3">
        <v>44243</v>
      </c>
      <c r="Q20" t="s">
        <v>46</v>
      </c>
      <c r="R20" t="s">
        <v>47</v>
      </c>
      <c r="S20" t="s">
        <v>48</v>
      </c>
      <c r="T20" s="3">
        <v>41514</v>
      </c>
      <c r="U20" t="s">
        <v>49</v>
      </c>
      <c r="V20" t="s">
        <v>8</v>
      </c>
      <c r="W20" t="s">
        <v>9</v>
      </c>
      <c r="X20" t="s">
        <v>20</v>
      </c>
      <c r="Y20" t="s">
        <v>21</v>
      </c>
    </row>
    <row r="21" spans="1:25" x14ac:dyDescent="0.25">
      <c r="A21" t="s">
        <v>44</v>
      </c>
      <c r="B21" t="s">
        <v>45</v>
      </c>
      <c r="C21" t="s">
        <v>2</v>
      </c>
      <c r="D21" t="s">
        <v>3</v>
      </c>
      <c r="E21" s="2">
        <v>80</v>
      </c>
      <c r="F21" s="2">
        <v>0</v>
      </c>
      <c r="G21" s="2">
        <v>-184.32</v>
      </c>
      <c r="H21" s="2">
        <v>0</v>
      </c>
      <c r="I21" s="2">
        <v>0</v>
      </c>
      <c r="J21" s="2">
        <v>0</v>
      </c>
      <c r="K21" s="2">
        <v>184.32</v>
      </c>
      <c r="L21" s="2">
        <v>0</v>
      </c>
      <c r="M21" s="2">
        <v>0</v>
      </c>
      <c r="N21" s="2">
        <v>0</v>
      </c>
      <c r="O21" s="2">
        <v>0</v>
      </c>
      <c r="P21" s="3">
        <v>44249</v>
      </c>
      <c r="Q21" t="s">
        <v>46</v>
      </c>
      <c r="R21" t="s">
        <v>47</v>
      </c>
      <c r="S21" t="s">
        <v>48</v>
      </c>
      <c r="T21" s="3">
        <v>41514</v>
      </c>
      <c r="U21" t="s">
        <v>49</v>
      </c>
      <c r="V21" t="s">
        <v>8</v>
      </c>
      <c r="W21" t="s">
        <v>9</v>
      </c>
      <c r="X21" t="s">
        <v>20</v>
      </c>
      <c r="Y21" t="s">
        <v>21</v>
      </c>
    </row>
    <row r="22" spans="1:25" x14ac:dyDescent="0.25">
      <c r="A22" t="s">
        <v>50</v>
      </c>
      <c r="B22" t="s">
        <v>45</v>
      </c>
      <c r="C22" t="s">
        <v>2</v>
      </c>
      <c r="D22" t="s">
        <v>3</v>
      </c>
      <c r="E22" s="2">
        <v>80</v>
      </c>
      <c r="F22" s="2">
        <v>-6383.2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-6383.2</v>
      </c>
      <c r="P22" s="3">
        <v>44231</v>
      </c>
      <c r="Q22" t="s">
        <v>51</v>
      </c>
      <c r="R22" t="s">
        <v>52</v>
      </c>
      <c r="S22" t="s">
        <v>53</v>
      </c>
      <c r="T22" s="3">
        <v>42262</v>
      </c>
      <c r="U22" t="s">
        <v>54</v>
      </c>
      <c r="V22" t="s">
        <v>8</v>
      </c>
      <c r="W22" t="s">
        <v>9</v>
      </c>
      <c r="X22" t="s">
        <v>20</v>
      </c>
      <c r="Y22" t="s">
        <v>21</v>
      </c>
    </row>
    <row r="23" spans="1:25" x14ac:dyDescent="0.25">
      <c r="A23" t="s">
        <v>28</v>
      </c>
      <c r="B23" t="s">
        <v>23</v>
      </c>
      <c r="C23" t="s">
        <v>2</v>
      </c>
      <c r="D23" t="s">
        <v>3</v>
      </c>
      <c r="E23" s="2">
        <v>80</v>
      </c>
      <c r="F23" s="2">
        <v>16000</v>
      </c>
      <c r="G23" s="2">
        <v>4000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20000</v>
      </c>
      <c r="P23" s="3">
        <v>44350</v>
      </c>
      <c r="Q23" t="s">
        <v>55</v>
      </c>
      <c r="R23" t="s">
        <v>56</v>
      </c>
      <c r="S23" t="s">
        <v>57</v>
      </c>
      <c r="T23" s="3">
        <v>42697</v>
      </c>
      <c r="U23" t="s">
        <v>29</v>
      </c>
      <c r="V23" t="s">
        <v>8</v>
      </c>
      <c r="W23" t="s">
        <v>9</v>
      </c>
      <c r="X23" t="s">
        <v>20</v>
      </c>
      <c r="Y23" t="s">
        <v>21</v>
      </c>
    </row>
    <row r="24" spans="1:25" x14ac:dyDescent="0.25">
      <c r="A24" t="s">
        <v>58</v>
      </c>
      <c r="B24" t="s">
        <v>59</v>
      </c>
      <c r="C24" t="s">
        <v>2</v>
      </c>
      <c r="D24" t="s">
        <v>3</v>
      </c>
      <c r="E24" s="2">
        <v>80</v>
      </c>
      <c r="F24" s="2">
        <v>0</v>
      </c>
      <c r="G24" s="2">
        <v>183075954.12</v>
      </c>
      <c r="H24" s="2">
        <v>0</v>
      </c>
      <c r="I24" s="2">
        <v>0</v>
      </c>
      <c r="J24" s="2">
        <v>0</v>
      </c>
      <c r="K24" s="2">
        <v>0</v>
      </c>
      <c r="L24" s="2">
        <v>132303816.48999999</v>
      </c>
      <c r="M24" s="2">
        <v>0</v>
      </c>
      <c r="N24" s="2">
        <v>4076215</v>
      </c>
      <c r="O24" s="2">
        <v>319455985.61000001</v>
      </c>
      <c r="P24" s="3">
        <v>44446</v>
      </c>
      <c r="Q24" t="s">
        <v>60</v>
      </c>
      <c r="R24" t="s">
        <v>61</v>
      </c>
      <c r="S24" t="s">
        <v>62</v>
      </c>
      <c r="T24" s="3">
        <v>44446</v>
      </c>
      <c r="U24" t="s">
        <v>63</v>
      </c>
      <c r="V24" t="s">
        <v>8</v>
      </c>
      <c r="W24" t="s">
        <v>9</v>
      </c>
      <c r="X24" t="s">
        <v>10</v>
      </c>
      <c r="Y24" t="s">
        <v>21</v>
      </c>
    </row>
    <row r="25" spans="1:25" x14ac:dyDescent="0.25">
      <c r="A25" t="s">
        <v>64</v>
      </c>
      <c r="B25" t="s">
        <v>65</v>
      </c>
      <c r="C25" t="s">
        <v>2</v>
      </c>
      <c r="D25" t="s">
        <v>3</v>
      </c>
      <c r="E25" s="2">
        <v>80</v>
      </c>
      <c r="F25" s="2">
        <v>135000000</v>
      </c>
      <c r="G25" s="2">
        <v>0</v>
      </c>
      <c r="H25" s="2">
        <v>0</v>
      </c>
      <c r="I25" s="2">
        <v>0</v>
      </c>
      <c r="J25" s="2">
        <v>0</v>
      </c>
      <c r="K25" s="2">
        <v>69965989</v>
      </c>
      <c r="L25" s="2">
        <v>0</v>
      </c>
      <c r="M25" s="2">
        <v>0</v>
      </c>
      <c r="N25" s="2">
        <v>0</v>
      </c>
      <c r="O25" s="2">
        <v>204965989</v>
      </c>
      <c r="P25" s="3">
        <v>44446</v>
      </c>
      <c r="Q25" t="s">
        <v>60</v>
      </c>
      <c r="R25" t="s">
        <v>61</v>
      </c>
      <c r="S25" t="s">
        <v>62</v>
      </c>
      <c r="T25" s="3">
        <v>44446</v>
      </c>
      <c r="U25" t="s">
        <v>66</v>
      </c>
      <c r="V25" t="s">
        <v>8</v>
      </c>
      <c r="W25" t="s">
        <v>9</v>
      </c>
      <c r="X25" t="s">
        <v>10</v>
      </c>
      <c r="Y25" t="s">
        <v>11</v>
      </c>
    </row>
    <row r="26" spans="1:25" x14ac:dyDescent="0.25">
      <c r="A26" t="s">
        <v>67</v>
      </c>
      <c r="B26" t="s">
        <v>31</v>
      </c>
      <c r="C26" t="s">
        <v>2</v>
      </c>
      <c r="D26" t="s">
        <v>3</v>
      </c>
      <c r="E26" s="2">
        <v>80</v>
      </c>
      <c r="F26" s="2">
        <v>-4063.68</v>
      </c>
      <c r="G26" s="2">
        <v>-1015.92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-5079.6000000000004</v>
      </c>
      <c r="P26" s="3">
        <v>44235</v>
      </c>
      <c r="Q26" t="s">
        <v>68</v>
      </c>
      <c r="R26" t="s">
        <v>69</v>
      </c>
      <c r="S26" t="s">
        <v>70</v>
      </c>
      <c r="T26" s="3">
        <v>42121</v>
      </c>
      <c r="U26" t="s">
        <v>71</v>
      </c>
      <c r="V26" t="s">
        <v>8</v>
      </c>
      <c r="W26" t="s">
        <v>9</v>
      </c>
      <c r="X26" t="s">
        <v>20</v>
      </c>
      <c r="Y26" t="s">
        <v>21</v>
      </c>
    </row>
    <row r="27" spans="1:25" x14ac:dyDescent="0.25">
      <c r="A27" t="s">
        <v>72</v>
      </c>
      <c r="B27" t="s">
        <v>31</v>
      </c>
      <c r="C27" t="s">
        <v>2</v>
      </c>
      <c r="D27" t="s">
        <v>3</v>
      </c>
      <c r="E27" s="2">
        <v>80</v>
      </c>
      <c r="F27" s="2">
        <v>-96359.79</v>
      </c>
      <c r="G27" s="2">
        <v>-24089.95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-120449.74</v>
      </c>
      <c r="P27" s="3">
        <v>44235</v>
      </c>
      <c r="Q27" t="s">
        <v>68</v>
      </c>
      <c r="R27" t="s">
        <v>73</v>
      </c>
      <c r="S27" t="s">
        <v>70</v>
      </c>
      <c r="T27" s="3">
        <v>42121</v>
      </c>
      <c r="U27" t="s">
        <v>74</v>
      </c>
      <c r="V27" t="s">
        <v>8</v>
      </c>
      <c r="W27" t="s">
        <v>9</v>
      </c>
      <c r="X27" t="s">
        <v>20</v>
      </c>
      <c r="Y27" t="s">
        <v>21</v>
      </c>
    </row>
    <row r="28" spans="1:25" x14ac:dyDescent="0.25">
      <c r="A28" t="s">
        <v>75</v>
      </c>
      <c r="B28" t="s">
        <v>45</v>
      </c>
      <c r="C28" t="s">
        <v>2</v>
      </c>
      <c r="D28" t="s">
        <v>3</v>
      </c>
      <c r="E28" s="2">
        <v>80</v>
      </c>
      <c r="F28" s="2">
        <v>-7964.62</v>
      </c>
      <c r="G28" s="2">
        <v>-1991.16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-9955.7800000000007</v>
      </c>
      <c r="P28" s="3">
        <v>44235</v>
      </c>
      <c r="Q28" t="s">
        <v>68</v>
      </c>
      <c r="R28" t="s">
        <v>76</v>
      </c>
      <c r="S28" t="s">
        <v>70</v>
      </c>
      <c r="T28" s="3">
        <v>43195</v>
      </c>
      <c r="U28" t="s">
        <v>77</v>
      </c>
      <c r="V28" t="s">
        <v>8</v>
      </c>
      <c r="W28" t="s">
        <v>9</v>
      </c>
      <c r="X28" t="s">
        <v>20</v>
      </c>
      <c r="Y28" t="s">
        <v>21</v>
      </c>
    </row>
    <row r="29" spans="1:25" x14ac:dyDescent="0.25">
      <c r="A29" t="s">
        <v>75</v>
      </c>
      <c r="B29" t="s">
        <v>45</v>
      </c>
      <c r="C29" t="s">
        <v>2</v>
      </c>
      <c r="D29" t="s">
        <v>3</v>
      </c>
      <c r="E29" s="2">
        <v>80</v>
      </c>
      <c r="F29" s="2">
        <v>-59354.61</v>
      </c>
      <c r="G29" s="2">
        <v>-14838.65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-74193.259999999995</v>
      </c>
      <c r="P29" s="3">
        <v>44131</v>
      </c>
      <c r="Q29" t="s">
        <v>78</v>
      </c>
      <c r="R29" t="s">
        <v>79</v>
      </c>
      <c r="S29" t="s">
        <v>80</v>
      </c>
      <c r="T29" s="3">
        <v>43194</v>
      </c>
      <c r="U29" t="s">
        <v>77</v>
      </c>
      <c r="V29" t="s">
        <v>8</v>
      </c>
      <c r="W29" t="s">
        <v>9</v>
      </c>
      <c r="X29" t="s">
        <v>20</v>
      </c>
      <c r="Y29" t="s">
        <v>21</v>
      </c>
    </row>
    <row r="30" spans="1:25" x14ac:dyDescent="0.25">
      <c r="A30" t="s">
        <v>81</v>
      </c>
      <c r="B30" t="s">
        <v>82</v>
      </c>
      <c r="C30" t="s">
        <v>2</v>
      </c>
      <c r="D30" t="s">
        <v>3</v>
      </c>
      <c r="E30" s="2">
        <v>95</v>
      </c>
      <c r="F30" s="2">
        <v>-78413.16</v>
      </c>
      <c r="G30" s="2">
        <v>-298.98</v>
      </c>
      <c r="H30" s="2">
        <v>0</v>
      </c>
      <c r="I30" s="2">
        <v>0</v>
      </c>
      <c r="J30" s="2">
        <v>0</v>
      </c>
      <c r="K30" s="2">
        <v>-3828.03</v>
      </c>
      <c r="L30" s="2">
        <v>0</v>
      </c>
      <c r="M30" s="2">
        <v>-2536.1799999999998</v>
      </c>
      <c r="N30" s="2">
        <v>0</v>
      </c>
      <c r="O30" s="2">
        <v>-82540.17</v>
      </c>
      <c r="P30" s="3">
        <v>44119</v>
      </c>
      <c r="Q30" t="s">
        <v>83</v>
      </c>
      <c r="R30" t="s">
        <v>84</v>
      </c>
      <c r="S30" t="s">
        <v>85</v>
      </c>
      <c r="T30" s="3">
        <v>43291</v>
      </c>
      <c r="U30" t="s">
        <v>82</v>
      </c>
      <c r="V30" t="s">
        <v>8</v>
      </c>
      <c r="W30" t="s">
        <v>9</v>
      </c>
      <c r="X30" t="s">
        <v>10</v>
      </c>
      <c r="Y30" t="s">
        <v>11</v>
      </c>
    </row>
    <row r="31" spans="1:25" x14ac:dyDescent="0.25">
      <c r="A31" t="s">
        <v>86</v>
      </c>
      <c r="B31" t="s">
        <v>59</v>
      </c>
      <c r="C31" t="s">
        <v>2</v>
      </c>
      <c r="D31" t="s">
        <v>3</v>
      </c>
      <c r="E31" s="2">
        <v>80</v>
      </c>
      <c r="F31" s="2">
        <v>-544642.15</v>
      </c>
      <c r="G31" s="2">
        <v>-136160.54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-680802.69</v>
      </c>
      <c r="P31" s="3">
        <v>44396</v>
      </c>
      <c r="Q31" t="s">
        <v>87</v>
      </c>
      <c r="R31" t="s">
        <v>88</v>
      </c>
      <c r="S31" t="s">
        <v>89</v>
      </c>
      <c r="T31" s="3">
        <v>43469</v>
      </c>
      <c r="U31" t="s">
        <v>90</v>
      </c>
      <c r="V31" t="s">
        <v>8</v>
      </c>
      <c r="W31" t="s">
        <v>9</v>
      </c>
      <c r="X31" t="s">
        <v>20</v>
      </c>
      <c r="Y31" t="s">
        <v>21</v>
      </c>
    </row>
    <row r="32" spans="1:25" x14ac:dyDescent="0.25">
      <c r="A32" t="s">
        <v>86</v>
      </c>
      <c r="B32" t="s">
        <v>59</v>
      </c>
      <c r="C32" t="s">
        <v>2</v>
      </c>
      <c r="D32" t="s">
        <v>3</v>
      </c>
      <c r="E32" s="2">
        <v>80</v>
      </c>
      <c r="F32" s="2">
        <v>246576.05</v>
      </c>
      <c r="G32" s="2">
        <v>10904.02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50739.99</v>
      </c>
      <c r="O32" s="2">
        <v>308220.06</v>
      </c>
      <c r="P32" s="3">
        <v>44259</v>
      </c>
      <c r="Q32" t="s">
        <v>91</v>
      </c>
      <c r="R32" t="s">
        <v>92</v>
      </c>
      <c r="S32" t="s">
        <v>93</v>
      </c>
      <c r="T32" s="3">
        <v>43874</v>
      </c>
      <c r="U32" t="s">
        <v>90</v>
      </c>
      <c r="V32" t="s">
        <v>8</v>
      </c>
      <c r="W32" t="s">
        <v>9</v>
      </c>
      <c r="X32" t="s">
        <v>20</v>
      </c>
      <c r="Y32" t="s">
        <v>21</v>
      </c>
    </row>
    <row r="33" spans="1:25" x14ac:dyDescent="0.25">
      <c r="A33" t="s">
        <v>94</v>
      </c>
      <c r="B33" t="s">
        <v>45</v>
      </c>
      <c r="C33" t="s">
        <v>2</v>
      </c>
      <c r="D33" t="s">
        <v>3</v>
      </c>
      <c r="E33" s="2">
        <v>80</v>
      </c>
      <c r="F33" s="2">
        <v>-27025.759999999998</v>
      </c>
      <c r="G33" s="2">
        <v>-6756.44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-33782.199999999997</v>
      </c>
      <c r="P33" s="3">
        <v>44396</v>
      </c>
      <c r="Q33" t="s">
        <v>95</v>
      </c>
      <c r="R33" t="s">
        <v>96</v>
      </c>
      <c r="S33" t="s">
        <v>97</v>
      </c>
      <c r="T33" s="3">
        <v>43368</v>
      </c>
      <c r="U33" t="s">
        <v>98</v>
      </c>
      <c r="V33" t="s">
        <v>8</v>
      </c>
      <c r="W33" t="s">
        <v>9</v>
      </c>
      <c r="X33" t="s">
        <v>20</v>
      </c>
      <c r="Y33" t="s">
        <v>21</v>
      </c>
    </row>
    <row r="34" spans="1:25" x14ac:dyDescent="0.25">
      <c r="A34" t="s">
        <v>99</v>
      </c>
      <c r="B34" t="s">
        <v>100</v>
      </c>
      <c r="C34" t="s">
        <v>2</v>
      </c>
      <c r="D34" t="s">
        <v>3</v>
      </c>
      <c r="E34" s="2">
        <v>90</v>
      </c>
      <c r="F34" s="2">
        <v>45000</v>
      </c>
      <c r="G34" s="2">
        <v>5000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50000</v>
      </c>
      <c r="P34" s="3">
        <v>44334</v>
      </c>
      <c r="Q34" t="s">
        <v>101</v>
      </c>
      <c r="R34" t="s">
        <v>102</v>
      </c>
      <c r="S34" t="s">
        <v>103</v>
      </c>
      <c r="T34" s="3">
        <v>43600</v>
      </c>
      <c r="U34" t="s">
        <v>104</v>
      </c>
      <c r="V34" t="s">
        <v>8</v>
      </c>
      <c r="W34" t="s">
        <v>9</v>
      </c>
      <c r="X34" t="s">
        <v>20</v>
      </c>
      <c r="Y34" t="s">
        <v>21</v>
      </c>
    </row>
    <row r="35" spans="1:25" x14ac:dyDescent="0.25">
      <c r="A35" t="s">
        <v>99</v>
      </c>
      <c r="B35" t="s">
        <v>100</v>
      </c>
      <c r="C35" t="s">
        <v>2</v>
      </c>
      <c r="D35" t="s">
        <v>3</v>
      </c>
      <c r="E35" s="2">
        <v>90</v>
      </c>
      <c r="F35" s="2">
        <v>269018.90999999997</v>
      </c>
      <c r="G35" s="2">
        <v>29890.99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298909.90000000002</v>
      </c>
      <c r="P35" s="3">
        <v>44232</v>
      </c>
      <c r="Q35" t="s">
        <v>101</v>
      </c>
      <c r="R35" t="s">
        <v>102</v>
      </c>
      <c r="S35" t="s">
        <v>103</v>
      </c>
      <c r="T35" s="3">
        <v>43600</v>
      </c>
      <c r="U35" t="s">
        <v>104</v>
      </c>
      <c r="V35" t="s">
        <v>8</v>
      </c>
      <c r="W35" t="s">
        <v>9</v>
      </c>
      <c r="X35" t="s">
        <v>20</v>
      </c>
      <c r="Y35" t="s">
        <v>21</v>
      </c>
    </row>
    <row r="36" spans="1:25" x14ac:dyDescent="0.25">
      <c r="A36" t="s">
        <v>99</v>
      </c>
      <c r="B36" t="s">
        <v>100</v>
      </c>
      <c r="C36" t="s">
        <v>2</v>
      </c>
      <c r="D36" t="s">
        <v>3</v>
      </c>
      <c r="E36" s="2">
        <v>90</v>
      </c>
      <c r="F36" s="2">
        <v>344641.57</v>
      </c>
      <c r="G36" s="2">
        <v>38293.51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382935.08</v>
      </c>
      <c r="P36" s="3">
        <v>44187</v>
      </c>
      <c r="Q36" t="s">
        <v>101</v>
      </c>
      <c r="R36" t="s">
        <v>102</v>
      </c>
      <c r="S36" t="s">
        <v>103</v>
      </c>
      <c r="T36" s="3">
        <v>43600</v>
      </c>
      <c r="U36" t="s">
        <v>104</v>
      </c>
      <c r="V36" t="s">
        <v>8</v>
      </c>
      <c r="W36" t="s">
        <v>9</v>
      </c>
      <c r="X36" t="s">
        <v>20</v>
      </c>
      <c r="Y36" t="s">
        <v>21</v>
      </c>
    </row>
    <row r="37" spans="1:25" x14ac:dyDescent="0.25">
      <c r="A37" t="s">
        <v>75</v>
      </c>
      <c r="B37" t="s">
        <v>45</v>
      </c>
      <c r="C37" t="s">
        <v>2</v>
      </c>
      <c r="D37" t="s">
        <v>3</v>
      </c>
      <c r="E37" s="2">
        <v>100</v>
      </c>
      <c r="F37" s="2">
        <v>150645.73000000001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150645.73000000001</v>
      </c>
      <c r="P37" s="3">
        <v>44138</v>
      </c>
      <c r="Q37" t="s">
        <v>105</v>
      </c>
      <c r="R37" t="s">
        <v>106</v>
      </c>
      <c r="S37" t="s">
        <v>107</v>
      </c>
      <c r="T37" s="3">
        <v>43693</v>
      </c>
      <c r="U37" t="s">
        <v>77</v>
      </c>
      <c r="V37" t="s">
        <v>8</v>
      </c>
      <c r="W37" t="s">
        <v>9</v>
      </c>
      <c r="X37" t="s">
        <v>20</v>
      </c>
      <c r="Y37" t="s">
        <v>21</v>
      </c>
    </row>
    <row r="38" spans="1:25" x14ac:dyDescent="0.25">
      <c r="A38" t="s">
        <v>108</v>
      </c>
      <c r="B38" t="s">
        <v>45</v>
      </c>
      <c r="C38" t="s">
        <v>2</v>
      </c>
      <c r="D38" t="s">
        <v>3</v>
      </c>
      <c r="E38" s="2">
        <v>100</v>
      </c>
      <c r="F38" s="2">
        <v>199846.41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199846.41</v>
      </c>
      <c r="P38" s="3">
        <v>44221</v>
      </c>
      <c r="Q38" t="s">
        <v>105</v>
      </c>
      <c r="R38" t="s">
        <v>106</v>
      </c>
      <c r="S38" t="s">
        <v>107</v>
      </c>
      <c r="T38" s="3">
        <v>43693</v>
      </c>
      <c r="U38" t="s">
        <v>109</v>
      </c>
      <c r="V38" t="s">
        <v>8</v>
      </c>
      <c r="W38" t="s">
        <v>9</v>
      </c>
      <c r="X38" t="s">
        <v>20</v>
      </c>
      <c r="Y38" t="s">
        <v>21</v>
      </c>
    </row>
    <row r="39" spans="1:25" x14ac:dyDescent="0.25">
      <c r="A39" t="s">
        <v>108</v>
      </c>
      <c r="B39" t="s">
        <v>45</v>
      </c>
      <c r="C39" t="s">
        <v>2</v>
      </c>
      <c r="D39" t="s">
        <v>3</v>
      </c>
      <c r="E39" s="2">
        <v>100</v>
      </c>
      <c r="F39" s="2">
        <v>37140.730000000003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37140.730000000003</v>
      </c>
      <c r="P39" s="3">
        <v>44230</v>
      </c>
      <c r="Q39" t="s">
        <v>105</v>
      </c>
      <c r="R39" t="s">
        <v>106</v>
      </c>
      <c r="S39" t="s">
        <v>107</v>
      </c>
      <c r="T39" s="3">
        <v>43693</v>
      </c>
      <c r="U39" t="s">
        <v>109</v>
      </c>
      <c r="V39" t="s">
        <v>8</v>
      </c>
      <c r="W39" t="s">
        <v>9</v>
      </c>
      <c r="X39" t="s">
        <v>20</v>
      </c>
      <c r="Y39" t="s">
        <v>21</v>
      </c>
    </row>
    <row r="40" spans="1:25" x14ac:dyDescent="0.25">
      <c r="A40" t="s">
        <v>108</v>
      </c>
      <c r="B40" t="s">
        <v>45</v>
      </c>
      <c r="C40" t="s">
        <v>2</v>
      </c>
      <c r="D40" t="s">
        <v>3</v>
      </c>
      <c r="E40" s="2">
        <v>100</v>
      </c>
      <c r="F40" s="2">
        <v>11065.83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11065.83</v>
      </c>
      <c r="P40" s="3">
        <v>44279</v>
      </c>
      <c r="Q40" t="s">
        <v>105</v>
      </c>
      <c r="R40" t="s">
        <v>106</v>
      </c>
      <c r="S40" t="s">
        <v>107</v>
      </c>
      <c r="T40" s="3">
        <v>43693</v>
      </c>
      <c r="U40" t="s">
        <v>109</v>
      </c>
      <c r="V40" t="s">
        <v>8</v>
      </c>
      <c r="W40" t="s">
        <v>9</v>
      </c>
      <c r="X40" t="s">
        <v>20</v>
      </c>
      <c r="Y40" t="s">
        <v>21</v>
      </c>
    </row>
    <row r="41" spans="1:25" x14ac:dyDescent="0.25">
      <c r="A41" t="s">
        <v>110</v>
      </c>
      <c r="B41" t="s">
        <v>23</v>
      </c>
      <c r="C41" t="s">
        <v>2</v>
      </c>
      <c r="D41" t="s">
        <v>3</v>
      </c>
      <c r="E41" s="2">
        <v>80</v>
      </c>
      <c r="F41" s="2">
        <v>-637.55999999999995</v>
      </c>
      <c r="G41" s="2">
        <v>-159.38999999999999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-796.95</v>
      </c>
      <c r="P41" s="3">
        <v>44376</v>
      </c>
      <c r="Q41" t="s">
        <v>111</v>
      </c>
      <c r="R41" t="s">
        <v>112</v>
      </c>
      <c r="S41" t="s">
        <v>113</v>
      </c>
      <c r="T41" s="3">
        <v>41946</v>
      </c>
      <c r="U41" t="s">
        <v>29</v>
      </c>
      <c r="V41" t="s">
        <v>8</v>
      </c>
      <c r="W41" t="s">
        <v>9</v>
      </c>
      <c r="X41" t="s">
        <v>20</v>
      </c>
      <c r="Y41" t="s">
        <v>21</v>
      </c>
    </row>
    <row r="42" spans="1:25" x14ac:dyDescent="0.25">
      <c r="A42" t="s">
        <v>22</v>
      </c>
      <c r="B42" t="s">
        <v>23</v>
      </c>
      <c r="C42" t="s">
        <v>2</v>
      </c>
      <c r="D42" t="s">
        <v>3</v>
      </c>
      <c r="E42" s="2">
        <v>80</v>
      </c>
      <c r="F42" s="2">
        <v>-3309.6</v>
      </c>
      <c r="G42" s="2">
        <v>-827.4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-4137</v>
      </c>
      <c r="P42" s="3">
        <v>44376</v>
      </c>
      <c r="Q42" t="s">
        <v>111</v>
      </c>
      <c r="R42" t="s">
        <v>114</v>
      </c>
      <c r="S42" t="s">
        <v>113</v>
      </c>
      <c r="T42" s="3">
        <v>43423</v>
      </c>
      <c r="U42" t="s">
        <v>27</v>
      </c>
      <c r="V42" t="s">
        <v>8</v>
      </c>
      <c r="W42" t="s">
        <v>9</v>
      </c>
      <c r="X42" t="s">
        <v>20</v>
      </c>
      <c r="Y42" t="s">
        <v>21</v>
      </c>
    </row>
    <row r="43" spans="1:25" x14ac:dyDescent="0.25">
      <c r="A43" t="s">
        <v>115</v>
      </c>
      <c r="B43" t="s">
        <v>59</v>
      </c>
      <c r="C43" t="s">
        <v>2</v>
      </c>
      <c r="D43" t="s">
        <v>3</v>
      </c>
      <c r="E43" s="2">
        <v>80</v>
      </c>
      <c r="F43" s="2">
        <v>-12540.64</v>
      </c>
      <c r="G43" s="2">
        <v>-3135.16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-15675.8</v>
      </c>
      <c r="P43" s="3">
        <v>44131</v>
      </c>
      <c r="Q43" t="s">
        <v>116</v>
      </c>
      <c r="R43" t="s">
        <v>117</v>
      </c>
      <c r="S43" t="s">
        <v>118</v>
      </c>
      <c r="T43" s="3">
        <v>43215</v>
      </c>
      <c r="U43" t="s">
        <v>119</v>
      </c>
      <c r="V43" t="s">
        <v>8</v>
      </c>
      <c r="W43" t="s">
        <v>9</v>
      </c>
      <c r="X43" t="s">
        <v>20</v>
      </c>
      <c r="Y43" t="s">
        <v>21</v>
      </c>
    </row>
    <row r="44" spans="1:25" x14ac:dyDescent="0.25">
      <c r="A44" t="s">
        <v>39</v>
      </c>
      <c r="B44" t="s">
        <v>31</v>
      </c>
      <c r="C44" t="s">
        <v>2</v>
      </c>
      <c r="D44" t="s">
        <v>3</v>
      </c>
      <c r="E44" s="2">
        <v>80</v>
      </c>
      <c r="F44" s="2">
        <v>371591.47</v>
      </c>
      <c r="G44" s="2">
        <v>92897.87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464489.34</v>
      </c>
      <c r="P44" s="3">
        <v>44368</v>
      </c>
      <c r="Q44" t="s">
        <v>120</v>
      </c>
      <c r="R44" t="s">
        <v>121</v>
      </c>
      <c r="S44" t="s">
        <v>122</v>
      </c>
      <c r="T44" s="3">
        <v>44368</v>
      </c>
      <c r="U44" t="s">
        <v>40</v>
      </c>
      <c r="V44" t="s">
        <v>8</v>
      </c>
      <c r="W44" t="s">
        <v>9</v>
      </c>
      <c r="X44" t="s">
        <v>20</v>
      </c>
      <c r="Y44" t="s">
        <v>21</v>
      </c>
    </row>
    <row r="45" spans="1:25" x14ac:dyDescent="0.25">
      <c r="A45" t="s">
        <v>67</v>
      </c>
      <c r="B45" t="s">
        <v>31</v>
      </c>
      <c r="C45" t="s">
        <v>2</v>
      </c>
      <c r="D45" t="s">
        <v>3</v>
      </c>
      <c r="E45" s="2">
        <v>80</v>
      </c>
      <c r="F45" s="2">
        <v>24952.15</v>
      </c>
      <c r="G45" s="2">
        <v>6238.04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31190.19</v>
      </c>
      <c r="P45" s="3">
        <v>44462</v>
      </c>
      <c r="Q45" t="s">
        <v>120</v>
      </c>
      <c r="R45" t="s">
        <v>121</v>
      </c>
      <c r="S45" t="s">
        <v>122</v>
      </c>
      <c r="T45" s="3">
        <v>44368</v>
      </c>
      <c r="U45" t="s">
        <v>71</v>
      </c>
      <c r="V45" t="s">
        <v>8</v>
      </c>
      <c r="W45" t="s">
        <v>9</v>
      </c>
      <c r="X45" t="s">
        <v>20</v>
      </c>
      <c r="Y45" t="s">
        <v>21</v>
      </c>
    </row>
    <row r="46" spans="1:25" x14ac:dyDescent="0.25">
      <c r="A46" t="s">
        <v>39</v>
      </c>
      <c r="B46" t="s">
        <v>31</v>
      </c>
      <c r="C46" t="s">
        <v>2</v>
      </c>
      <c r="D46" t="s">
        <v>3</v>
      </c>
      <c r="E46" s="2">
        <v>80</v>
      </c>
      <c r="F46" s="2">
        <v>-237192.6</v>
      </c>
      <c r="G46" s="2">
        <v>-51393.03</v>
      </c>
      <c r="H46" s="2">
        <v>0</v>
      </c>
      <c r="I46" s="2">
        <v>0</v>
      </c>
      <c r="J46" s="2">
        <v>0</v>
      </c>
      <c r="K46" s="2">
        <v>-7905.12</v>
      </c>
      <c r="L46" s="2">
        <v>0</v>
      </c>
      <c r="M46" s="2">
        <v>0</v>
      </c>
      <c r="N46" s="2">
        <v>0</v>
      </c>
      <c r="O46" s="2">
        <v>-296490.75</v>
      </c>
      <c r="P46" s="3">
        <v>44271</v>
      </c>
      <c r="Q46" t="s">
        <v>123</v>
      </c>
      <c r="R46" t="s">
        <v>124</v>
      </c>
      <c r="S46" t="s">
        <v>125</v>
      </c>
      <c r="T46" s="3">
        <v>44091</v>
      </c>
      <c r="U46" t="s">
        <v>40</v>
      </c>
      <c r="V46" t="s">
        <v>8</v>
      </c>
      <c r="W46" t="s">
        <v>9</v>
      </c>
      <c r="X46" t="s">
        <v>10</v>
      </c>
      <c r="Y46" t="s">
        <v>21</v>
      </c>
    </row>
    <row r="47" spans="1:25" x14ac:dyDescent="0.25">
      <c r="A47" t="s">
        <v>126</v>
      </c>
      <c r="B47" t="s">
        <v>127</v>
      </c>
      <c r="C47" t="s">
        <v>2</v>
      </c>
      <c r="D47" t="s">
        <v>3</v>
      </c>
      <c r="E47" s="2">
        <v>80</v>
      </c>
      <c r="F47" s="2">
        <v>1354315.76</v>
      </c>
      <c r="G47" s="2">
        <v>0</v>
      </c>
      <c r="H47" s="2">
        <v>0</v>
      </c>
      <c r="I47" s="2">
        <v>0</v>
      </c>
      <c r="J47" s="2">
        <v>0</v>
      </c>
      <c r="K47" s="2">
        <v>-12088093.26</v>
      </c>
      <c r="L47" s="2">
        <v>0</v>
      </c>
      <c r="M47" s="2">
        <v>0</v>
      </c>
      <c r="N47" s="2">
        <v>0</v>
      </c>
      <c r="O47" s="2">
        <v>-10733777.5</v>
      </c>
      <c r="P47" s="3">
        <v>44265</v>
      </c>
      <c r="Q47" t="s">
        <v>123</v>
      </c>
      <c r="R47" t="s">
        <v>124</v>
      </c>
      <c r="S47" t="s">
        <v>125</v>
      </c>
      <c r="T47" s="3">
        <v>44091</v>
      </c>
      <c r="U47" t="s">
        <v>128</v>
      </c>
      <c r="V47" t="s">
        <v>129</v>
      </c>
      <c r="W47" t="s">
        <v>130</v>
      </c>
      <c r="X47" t="s">
        <v>10</v>
      </c>
      <c r="Y47" t="s">
        <v>11</v>
      </c>
    </row>
    <row r="48" spans="1:25" x14ac:dyDescent="0.25">
      <c r="A48" t="s">
        <v>39</v>
      </c>
      <c r="B48" t="s">
        <v>31</v>
      </c>
      <c r="C48" t="s">
        <v>2</v>
      </c>
      <c r="D48" t="s">
        <v>3</v>
      </c>
      <c r="E48" s="2">
        <v>80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409923.49</v>
      </c>
      <c r="L48" s="2">
        <v>0</v>
      </c>
      <c r="M48" s="2">
        <v>0</v>
      </c>
      <c r="N48" s="2">
        <v>0</v>
      </c>
      <c r="O48" s="2">
        <v>409923.49</v>
      </c>
      <c r="P48" s="3">
        <v>44265</v>
      </c>
      <c r="Q48" t="s">
        <v>123</v>
      </c>
      <c r="R48" t="s">
        <v>124</v>
      </c>
      <c r="S48" t="s">
        <v>125</v>
      </c>
      <c r="T48" s="3">
        <v>44091</v>
      </c>
      <c r="U48" t="s">
        <v>40</v>
      </c>
      <c r="V48" t="s">
        <v>8</v>
      </c>
      <c r="W48" t="s">
        <v>9</v>
      </c>
      <c r="X48" t="s">
        <v>10</v>
      </c>
      <c r="Y48" t="s">
        <v>21</v>
      </c>
    </row>
    <row r="49" spans="1:25" x14ac:dyDescent="0.25">
      <c r="A49" t="s">
        <v>39</v>
      </c>
      <c r="B49" t="s">
        <v>31</v>
      </c>
      <c r="C49" t="s">
        <v>2</v>
      </c>
      <c r="D49" t="s">
        <v>3</v>
      </c>
      <c r="E49" s="2">
        <v>80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3036790.73</v>
      </c>
      <c r="L49" s="2">
        <v>0</v>
      </c>
      <c r="M49" s="2">
        <v>0</v>
      </c>
      <c r="N49" s="2">
        <v>0</v>
      </c>
      <c r="O49" s="2">
        <v>3036790.73</v>
      </c>
      <c r="P49" s="3">
        <v>44265</v>
      </c>
      <c r="Q49" t="s">
        <v>123</v>
      </c>
      <c r="R49" t="s">
        <v>124</v>
      </c>
      <c r="S49" t="s">
        <v>125</v>
      </c>
      <c r="T49" s="3">
        <v>44091</v>
      </c>
      <c r="U49" t="s">
        <v>40</v>
      </c>
      <c r="V49" t="s">
        <v>8</v>
      </c>
      <c r="W49" t="s">
        <v>9</v>
      </c>
      <c r="X49" t="s">
        <v>10</v>
      </c>
      <c r="Y49" t="s">
        <v>21</v>
      </c>
    </row>
    <row r="50" spans="1:25" x14ac:dyDescent="0.25">
      <c r="A50" t="s">
        <v>39</v>
      </c>
      <c r="B50" t="s">
        <v>31</v>
      </c>
      <c r="C50" t="s">
        <v>2</v>
      </c>
      <c r="D50" t="s">
        <v>3</v>
      </c>
      <c r="E50" s="2">
        <v>80</v>
      </c>
      <c r="F50" s="2">
        <v>1343909.4</v>
      </c>
      <c r="G50" s="2">
        <v>64568.23</v>
      </c>
      <c r="H50" s="2">
        <v>0</v>
      </c>
      <c r="I50" s="2">
        <v>0</v>
      </c>
      <c r="J50" s="2">
        <v>0</v>
      </c>
      <c r="K50" s="2">
        <v>5935990.9699999997</v>
      </c>
      <c r="L50" s="2">
        <v>0</v>
      </c>
      <c r="M50" s="2">
        <v>0</v>
      </c>
      <c r="N50" s="2">
        <v>0</v>
      </c>
      <c r="O50" s="2">
        <v>7344468.5999999996</v>
      </c>
      <c r="P50" s="3">
        <v>44265</v>
      </c>
      <c r="Q50" t="s">
        <v>123</v>
      </c>
      <c r="R50" t="s">
        <v>124</v>
      </c>
      <c r="S50" t="s">
        <v>125</v>
      </c>
      <c r="T50" s="3">
        <v>44091</v>
      </c>
      <c r="U50" t="s">
        <v>40</v>
      </c>
      <c r="V50" t="s">
        <v>8</v>
      </c>
      <c r="W50" t="s">
        <v>9</v>
      </c>
      <c r="X50" t="s">
        <v>10</v>
      </c>
      <c r="Y50" t="s">
        <v>21</v>
      </c>
    </row>
    <row r="51" spans="1:25" x14ac:dyDescent="0.25">
      <c r="A51" t="s">
        <v>126</v>
      </c>
      <c r="B51" t="s">
        <v>127</v>
      </c>
      <c r="C51" t="s">
        <v>2</v>
      </c>
      <c r="D51" t="s">
        <v>3</v>
      </c>
      <c r="E51" s="2">
        <v>80</v>
      </c>
      <c r="F51" s="2">
        <v>-1354315.76</v>
      </c>
      <c r="G51" s="2">
        <v>-195550</v>
      </c>
      <c r="H51" s="2">
        <v>0</v>
      </c>
      <c r="I51" s="2">
        <v>0</v>
      </c>
      <c r="J51" s="2">
        <v>0</v>
      </c>
      <c r="K51" s="2">
        <v>-143078.94</v>
      </c>
      <c r="L51" s="2">
        <v>0</v>
      </c>
      <c r="M51" s="2">
        <v>0</v>
      </c>
      <c r="N51" s="2">
        <v>0</v>
      </c>
      <c r="O51" s="2">
        <v>-1692944.7</v>
      </c>
      <c r="P51" s="3">
        <v>44265</v>
      </c>
      <c r="Q51" t="s">
        <v>123</v>
      </c>
      <c r="R51" t="s">
        <v>124</v>
      </c>
      <c r="S51" t="s">
        <v>125</v>
      </c>
      <c r="T51" s="3">
        <v>44091</v>
      </c>
      <c r="U51" t="s">
        <v>128</v>
      </c>
      <c r="V51" t="s">
        <v>129</v>
      </c>
      <c r="W51" t="s">
        <v>130</v>
      </c>
      <c r="X51" t="s">
        <v>10</v>
      </c>
      <c r="Y51" t="s">
        <v>11</v>
      </c>
    </row>
    <row r="52" spans="1:25" x14ac:dyDescent="0.25">
      <c r="A52" t="s">
        <v>67</v>
      </c>
      <c r="B52" t="s">
        <v>31</v>
      </c>
      <c r="C52" t="s">
        <v>2</v>
      </c>
      <c r="D52" t="s">
        <v>3</v>
      </c>
      <c r="E52" s="2">
        <v>80</v>
      </c>
      <c r="F52" s="2">
        <v>8862.15</v>
      </c>
      <c r="G52" s="2">
        <v>2215.54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11077.69</v>
      </c>
      <c r="P52" s="3">
        <v>44131</v>
      </c>
      <c r="Q52" t="s">
        <v>131</v>
      </c>
      <c r="R52" t="s">
        <v>132</v>
      </c>
      <c r="S52" t="s">
        <v>133</v>
      </c>
      <c r="T52" s="3">
        <v>43637</v>
      </c>
      <c r="U52" t="s">
        <v>71</v>
      </c>
      <c r="V52" t="s">
        <v>8</v>
      </c>
      <c r="W52" t="s">
        <v>9</v>
      </c>
      <c r="X52" t="s">
        <v>20</v>
      </c>
      <c r="Y52" t="s">
        <v>21</v>
      </c>
    </row>
    <row r="53" spans="1:25" x14ac:dyDescent="0.25">
      <c r="A53" t="s">
        <v>30</v>
      </c>
      <c r="B53" t="s">
        <v>31</v>
      </c>
      <c r="C53" t="s">
        <v>2</v>
      </c>
      <c r="D53" t="s">
        <v>3</v>
      </c>
      <c r="E53" s="2">
        <v>80</v>
      </c>
      <c r="F53" s="2">
        <v>40000</v>
      </c>
      <c r="G53" s="2">
        <v>10000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50000</v>
      </c>
      <c r="P53" s="3">
        <v>44350</v>
      </c>
      <c r="Q53" t="s">
        <v>131</v>
      </c>
      <c r="R53" t="s">
        <v>132</v>
      </c>
      <c r="S53" t="s">
        <v>133</v>
      </c>
      <c r="T53" s="3">
        <v>43637</v>
      </c>
      <c r="U53" t="s">
        <v>35</v>
      </c>
      <c r="V53" t="s">
        <v>8</v>
      </c>
      <c r="W53" t="s">
        <v>9</v>
      </c>
      <c r="X53" t="s">
        <v>20</v>
      </c>
      <c r="Y53" t="s">
        <v>21</v>
      </c>
    </row>
    <row r="54" spans="1:25" x14ac:dyDescent="0.25">
      <c r="A54" t="s">
        <v>12</v>
      </c>
      <c r="B54" t="s">
        <v>1</v>
      </c>
      <c r="C54" t="s">
        <v>2</v>
      </c>
      <c r="D54" t="s">
        <v>3</v>
      </c>
      <c r="E54" s="2">
        <v>80</v>
      </c>
      <c r="F54" s="2">
        <v>185548.43</v>
      </c>
      <c r="G54" s="2">
        <v>8914.69</v>
      </c>
      <c r="H54" s="2">
        <v>0</v>
      </c>
      <c r="I54" s="2">
        <v>0</v>
      </c>
      <c r="J54" s="2">
        <v>0</v>
      </c>
      <c r="K54" s="2">
        <v>37472.42</v>
      </c>
      <c r="L54" s="2">
        <v>0</v>
      </c>
      <c r="M54" s="2">
        <v>0</v>
      </c>
      <c r="N54" s="2">
        <v>0</v>
      </c>
      <c r="O54" s="2">
        <v>231935.54</v>
      </c>
      <c r="P54" s="3">
        <v>44334</v>
      </c>
      <c r="Q54" t="s">
        <v>134</v>
      </c>
      <c r="R54" t="s">
        <v>135</v>
      </c>
      <c r="S54" t="s">
        <v>136</v>
      </c>
      <c r="T54" s="3">
        <v>44334</v>
      </c>
      <c r="U54" t="s">
        <v>13</v>
      </c>
      <c r="V54" t="s">
        <v>8</v>
      </c>
      <c r="W54" t="s">
        <v>9</v>
      </c>
      <c r="X54" t="s">
        <v>10</v>
      </c>
      <c r="Y54" t="s">
        <v>11</v>
      </c>
    </row>
    <row r="55" spans="1:25" x14ac:dyDescent="0.25">
      <c r="A55" t="s">
        <v>75</v>
      </c>
      <c r="B55" t="s">
        <v>45</v>
      </c>
      <c r="C55" t="s">
        <v>2</v>
      </c>
      <c r="D55" t="s">
        <v>3</v>
      </c>
      <c r="E55" s="2">
        <v>80</v>
      </c>
      <c r="F55" s="2">
        <v>230538.93</v>
      </c>
      <c r="G55" s="2">
        <v>11076.26</v>
      </c>
      <c r="H55" s="2">
        <v>0</v>
      </c>
      <c r="I55" s="2">
        <v>0</v>
      </c>
      <c r="J55" s="2">
        <v>0</v>
      </c>
      <c r="K55" s="2">
        <v>46558.47</v>
      </c>
      <c r="L55" s="2">
        <v>0</v>
      </c>
      <c r="M55" s="2">
        <v>0</v>
      </c>
      <c r="N55" s="2">
        <v>0</v>
      </c>
      <c r="O55" s="2">
        <v>288173.65999999997</v>
      </c>
      <c r="P55" s="3">
        <v>44203</v>
      </c>
      <c r="Q55" t="s">
        <v>137</v>
      </c>
      <c r="R55" t="s">
        <v>138</v>
      </c>
      <c r="S55" t="s">
        <v>139</v>
      </c>
      <c r="T55" s="3">
        <v>44203</v>
      </c>
      <c r="U55" t="s">
        <v>77</v>
      </c>
      <c r="V55" t="s">
        <v>8</v>
      </c>
      <c r="W55" t="s">
        <v>9</v>
      </c>
      <c r="X55" t="s">
        <v>20</v>
      </c>
      <c r="Y55" t="s">
        <v>21</v>
      </c>
    </row>
    <row r="56" spans="1:25" x14ac:dyDescent="0.25">
      <c r="A56" t="s">
        <v>108</v>
      </c>
      <c r="B56" t="s">
        <v>45</v>
      </c>
      <c r="C56" t="s">
        <v>2</v>
      </c>
      <c r="D56" t="s">
        <v>3</v>
      </c>
      <c r="E56" s="2">
        <v>80</v>
      </c>
      <c r="F56" s="2">
        <v>80816.95</v>
      </c>
      <c r="G56" s="2">
        <v>3882.86</v>
      </c>
      <c r="H56" s="2">
        <v>0</v>
      </c>
      <c r="I56" s="2">
        <v>0</v>
      </c>
      <c r="J56" s="2">
        <v>0</v>
      </c>
      <c r="K56" s="2">
        <v>16321.38</v>
      </c>
      <c r="L56" s="2">
        <v>0</v>
      </c>
      <c r="M56" s="2">
        <v>0</v>
      </c>
      <c r="N56" s="2">
        <v>0</v>
      </c>
      <c r="O56" s="2">
        <v>101021.19</v>
      </c>
      <c r="P56" s="3">
        <v>44389</v>
      </c>
      <c r="Q56" t="s">
        <v>137</v>
      </c>
      <c r="R56" t="s">
        <v>138</v>
      </c>
      <c r="S56" t="s">
        <v>139</v>
      </c>
      <c r="T56" s="3">
        <v>44203</v>
      </c>
      <c r="U56" t="s">
        <v>109</v>
      </c>
      <c r="V56" t="s">
        <v>8</v>
      </c>
      <c r="W56" t="s">
        <v>9</v>
      </c>
      <c r="X56" t="s">
        <v>20</v>
      </c>
      <c r="Y56" t="s">
        <v>21</v>
      </c>
    </row>
    <row r="57" spans="1:25" x14ac:dyDescent="0.25">
      <c r="A57" t="s">
        <v>44</v>
      </c>
      <c r="B57" t="s">
        <v>45</v>
      </c>
      <c r="C57" t="s">
        <v>2</v>
      </c>
      <c r="D57" t="s">
        <v>3</v>
      </c>
      <c r="E57" s="2">
        <v>80</v>
      </c>
      <c r="F57" s="2">
        <v>16000</v>
      </c>
      <c r="G57" s="2">
        <v>4000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20000</v>
      </c>
      <c r="P57" s="3">
        <v>44334</v>
      </c>
      <c r="Q57" t="s">
        <v>140</v>
      </c>
      <c r="R57" t="s">
        <v>141</v>
      </c>
      <c r="S57" t="s">
        <v>142</v>
      </c>
      <c r="T57" s="3">
        <v>43047</v>
      </c>
      <c r="U57" t="s">
        <v>49</v>
      </c>
      <c r="V57" t="s">
        <v>8</v>
      </c>
      <c r="W57" t="s">
        <v>9</v>
      </c>
      <c r="X57" t="s">
        <v>20</v>
      </c>
      <c r="Y57" t="s">
        <v>21</v>
      </c>
    </row>
    <row r="58" spans="1:25" x14ac:dyDescent="0.25">
      <c r="A58" t="s">
        <v>108</v>
      </c>
      <c r="B58" t="s">
        <v>45</v>
      </c>
      <c r="C58" t="s">
        <v>2</v>
      </c>
      <c r="D58" t="s">
        <v>3</v>
      </c>
      <c r="E58" s="2">
        <v>80</v>
      </c>
      <c r="F58" s="2">
        <v>311897</v>
      </c>
      <c r="G58" s="2">
        <v>14985.12</v>
      </c>
      <c r="H58" s="2">
        <v>0</v>
      </c>
      <c r="I58" s="2">
        <v>0</v>
      </c>
      <c r="J58" s="2">
        <v>0</v>
      </c>
      <c r="K58" s="2">
        <v>62989.14</v>
      </c>
      <c r="L58" s="2">
        <v>0</v>
      </c>
      <c r="M58" s="2">
        <v>0</v>
      </c>
      <c r="N58" s="2">
        <v>0</v>
      </c>
      <c r="O58" s="2">
        <v>389871.26</v>
      </c>
      <c r="P58" s="3">
        <v>44454</v>
      </c>
      <c r="Q58" t="s">
        <v>140</v>
      </c>
      <c r="R58" t="s">
        <v>143</v>
      </c>
      <c r="S58" t="s">
        <v>142</v>
      </c>
      <c r="T58" s="3">
        <v>44454</v>
      </c>
      <c r="U58" t="s">
        <v>109</v>
      </c>
      <c r="V58" t="s">
        <v>8</v>
      </c>
      <c r="W58" t="s">
        <v>9</v>
      </c>
      <c r="X58" t="s">
        <v>20</v>
      </c>
      <c r="Y58" t="s">
        <v>21</v>
      </c>
    </row>
    <row r="59" spans="1:25" x14ac:dyDescent="0.25">
      <c r="A59" t="s">
        <v>72</v>
      </c>
      <c r="B59" t="s">
        <v>31</v>
      </c>
      <c r="C59" t="s">
        <v>2</v>
      </c>
      <c r="D59" t="s">
        <v>3</v>
      </c>
      <c r="E59" s="2">
        <v>80</v>
      </c>
      <c r="F59" s="2">
        <v>44656.94</v>
      </c>
      <c r="G59" s="2">
        <v>11164.23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55821.17</v>
      </c>
      <c r="P59" s="3">
        <v>44210</v>
      </c>
      <c r="Q59" t="s">
        <v>144</v>
      </c>
      <c r="R59" t="s">
        <v>145</v>
      </c>
      <c r="S59" t="s">
        <v>146</v>
      </c>
      <c r="T59" s="3">
        <v>43299</v>
      </c>
      <c r="U59" t="s">
        <v>74</v>
      </c>
      <c r="V59" t="s">
        <v>8</v>
      </c>
      <c r="W59" t="s">
        <v>9</v>
      </c>
      <c r="X59" t="s">
        <v>20</v>
      </c>
      <c r="Y59" t="s">
        <v>21</v>
      </c>
    </row>
    <row r="60" spans="1:25" x14ac:dyDescent="0.25">
      <c r="A60" t="s">
        <v>30</v>
      </c>
      <c r="B60" t="s">
        <v>31</v>
      </c>
      <c r="C60" t="s">
        <v>2</v>
      </c>
      <c r="D60" t="s">
        <v>3</v>
      </c>
      <c r="E60" s="2">
        <v>80</v>
      </c>
      <c r="F60" s="2">
        <v>40000</v>
      </c>
      <c r="G60" s="2">
        <v>10000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50000</v>
      </c>
      <c r="P60" s="3">
        <v>44356</v>
      </c>
      <c r="Q60" t="s">
        <v>147</v>
      </c>
      <c r="R60" t="s">
        <v>148</v>
      </c>
      <c r="S60" t="s">
        <v>149</v>
      </c>
      <c r="T60" s="3">
        <v>43291</v>
      </c>
      <c r="U60" t="s">
        <v>35</v>
      </c>
      <c r="V60" t="s">
        <v>8</v>
      </c>
      <c r="W60" t="s">
        <v>9</v>
      </c>
      <c r="X60" t="s">
        <v>20</v>
      </c>
      <c r="Y60" t="s">
        <v>21</v>
      </c>
    </row>
    <row r="61" spans="1:25" x14ac:dyDescent="0.25">
      <c r="A61" t="s">
        <v>72</v>
      </c>
      <c r="B61" t="s">
        <v>31</v>
      </c>
      <c r="C61" t="s">
        <v>2</v>
      </c>
      <c r="D61" t="s">
        <v>3</v>
      </c>
      <c r="E61" s="2">
        <v>80</v>
      </c>
      <c r="F61" s="2">
        <v>-5399.8</v>
      </c>
      <c r="G61" s="2">
        <v>-1349.96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-6749.76</v>
      </c>
      <c r="P61" s="3">
        <v>44232</v>
      </c>
      <c r="Q61" t="s">
        <v>150</v>
      </c>
      <c r="R61" t="s">
        <v>151</v>
      </c>
      <c r="S61" t="s">
        <v>152</v>
      </c>
      <c r="T61" s="3">
        <v>43469</v>
      </c>
      <c r="U61" t="s">
        <v>74</v>
      </c>
      <c r="V61" t="s">
        <v>8</v>
      </c>
      <c r="W61" t="s">
        <v>9</v>
      </c>
      <c r="X61" t="s">
        <v>20</v>
      </c>
      <c r="Y61" t="s">
        <v>21</v>
      </c>
    </row>
    <row r="62" spans="1:25" x14ac:dyDescent="0.25">
      <c r="A62" t="s">
        <v>72</v>
      </c>
      <c r="B62" t="s">
        <v>31</v>
      </c>
      <c r="C62" t="s">
        <v>2</v>
      </c>
      <c r="D62" t="s">
        <v>3</v>
      </c>
      <c r="E62" s="2">
        <v>80</v>
      </c>
      <c r="F62" s="2">
        <v>-1451.17</v>
      </c>
      <c r="G62" s="2">
        <v>-362.79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-1813.96</v>
      </c>
      <c r="P62" s="3">
        <v>44368</v>
      </c>
      <c r="Q62" t="s">
        <v>153</v>
      </c>
      <c r="R62" t="s">
        <v>154</v>
      </c>
      <c r="S62" t="s">
        <v>155</v>
      </c>
      <c r="T62" s="3">
        <v>42992</v>
      </c>
      <c r="U62" t="s">
        <v>74</v>
      </c>
      <c r="V62" t="s">
        <v>8</v>
      </c>
      <c r="W62" t="s">
        <v>9</v>
      </c>
      <c r="X62" t="s">
        <v>20</v>
      </c>
      <c r="Y62" t="s">
        <v>21</v>
      </c>
    </row>
    <row r="63" spans="1:25" x14ac:dyDescent="0.25">
      <c r="A63" t="s">
        <v>75</v>
      </c>
      <c r="B63" t="s">
        <v>45</v>
      </c>
      <c r="C63" t="s">
        <v>2</v>
      </c>
      <c r="D63" t="s">
        <v>3</v>
      </c>
      <c r="E63" s="2">
        <v>80</v>
      </c>
      <c r="F63" s="2">
        <v>-2544.81</v>
      </c>
      <c r="G63" s="2">
        <v>0</v>
      </c>
      <c r="H63" s="2">
        <v>0</v>
      </c>
      <c r="I63" s="2">
        <v>0</v>
      </c>
      <c r="J63" s="2">
        <v>0</v>
      </c>
      <c r="K63" s="2">
        <v>-636.20000000000005</v>
      </c>
      <c r="L63" s="2">
        <v>0</v>
      </c>
      <c r="M63" s="2">
        <v>0</v>
      </c>
      <c r="N63" s="2">
        <v>0</v>
      </c>
      <c r="O63" s="2">
        <v>-3181.01</v>
      </c>
      <c r="P63" s="3">
        <v>44224</v>
      </c>
      <c r="Q63" t="s">
        <v>156</v>
      </c>
      <c r="R63" t="s">
        <v>157</v>
      </c>
      <c r="S63" t="s">
        <v>158</v>
      </c>
      <c r="T63" s="3">
        <v>42880</v>
      </c>
      <c r="U63" t="s">
        <v>77</v>
      </c>
      <c r="V63" t="s">
        <v>8</v>
      </c>
      <c r="W63" t="s">
        <v>9</v>
      </c>
      <c r="X63" t="s">
        <v>20</v>
      </c>
      <c r="Y63" t="s">
        <v>21</v>
      </c>
    </row>
    <row r="64" spans="1:25" x14ac:dyDescent="0.25">
      <c r="A64" t="s">
        <v>39</v>
      </c>
      <c r="B64" t="s">
        <v>31</v>
      </c>
      <c r="C64" t="s">
        <v>2</v>
      </c>
      <c r="D64" t="s">
        <v>3</v>
      </c>
      <c r="E64" s="2">
        <v>80</v>
      </c>
      <c r="F64" s="2">
        <v>233807.24</v>
      </c>
      <c r="G64" s="2">
        <v>58451.81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292259.05</v>
      </c>
      <c r="P64" s="3">
        <v>44298</v>
      </c>
      <c r="Q64" t="s">
        <v>159</v>
      </c>
      <c r="R64" t="s">
        <v>160</v>
      </c>
      <c r="S64" t="s">
        <v>161</v>
      </c>
      <c r="T64" s="3">
        <v>44298</v>
      </c>
      <c r="U64" t="s">
        <v>40</v>
      </c>
      <c r="V64" t="s">
        <v>8</v>
      </c>
      <c r="W64" t="s">
        <v>9</v>
      </c>
      <c r="X64" t="s">
        <v>20</v>
      </c>
      <c r="Y64" t="s">
        <v>21</v>
      </c>
    </row>
    <row r="65" spans="1:25" x14ac:dyDescent="0.25">
      <c r="A65" t="s">
        <v>72</v>
      </c>
      <c r="B65" t="s">
        <v>31</v>
      </c>
      <c r="C65" t="s">
        <v>2</v>
      </c>
      <c r="D65" t="s">
        <v>3</v>
      </c>
      <c r="E65" s="2">
        <v>80</v>
      </c>
      <c r="F65" s="2">
        <v>33900.21</v>
      </c>
      <c r="G65" s="2">
        <v>2889.65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5585.4</v>
      </c>
      <c r="O65" s="2">
        <v>42375.26</v>
      </c>
      <c r="P65" s="3">
        <v>44258</v>
      </c>
      <c r="Q65" t="s">
        <v>162</v>
      </c>
      <c r="R65" t="s">
        <v>163</v>
      </c>
      <c r="S65" t="s">
        <v>164</v>
      </c>
      <c r="T65" s="3">
        <v>44095</v>
      </c>
      <c r="U65" t="s">
        <v>74</v>
      </c>
      <c r="V65" t="s">
        <v>8</v>
      </c>
      <c r="W65" t="s">
        <v>9</v>
      </c>
      <c r="X65" t="s">
        <v>20</v>
      </c>
      <c r="Y65" t="s">
        <v>21</v>
      </c>
    </row>
    <row r="66" spans="1:25" x14ac:dyDescent="0.25">
      <c r="A66" t="s">
        <v>165</v>
      </c>
      <c r="B66" t="s">
        <v>166</v>
      </c>
      <c r="C66" t="s">
        <v>2</v>
      </c>
      <c r="D66" t="s">
        <v>3</v>
      </c>
      <c r="E66" s="2">
        <v>100</v>
      </c>
      <c r="F66" s="2">
        <v>-228.94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-228.94</v>
      </c>
      <c r="P66" s="3">
        <v>44385</v>
      </c>
      <c r="Q66" t="s">
        <v>167</v>
      </c>
      <c r="R66" t="s">
        <v>168</v>
      </c>
      <c r="S66" t="s">
        <v>169</v>
      </c>
      <c r="T66" s="3">
        <v>42944</v>
      </c>
      <c r="U66" t="s">
        <v>170</v>
      </c>
      <c r="V66" t="s">
        <v>8</v>
      </c>
      <c r="W66" t="s">
        <v>9</v>
      </c>
      <c r="X66" t="s">
        <v>20</v>
      </c>
      <c r="Y66" t="s">
        <v>21</v>
      </c>
    </row>
    <row r="67" spans="1:25" x14ac:dyDescent="0.25">
      <c r="A67" t="s">
        <v>165</v>
      </c>
      <c r="B67" t="s">
        <v>166</v>
      </c>
      <c r="C67" t="s">
        <v>2</v>
      </c>
      <c r="D67" t="s">
        <v>3</v>
      </c>
      <c r="E67" s="2">
        <v>100</v>
      </c>
      <c r="F67" s="2">
        <v>-7647.47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-7647.47</v>
      </c>
      <c r="P67" s="3">
        <v>44385</v>
      </c>
      <c r="Q67" t="s">
        <v>167</v>
      </c>
      <c r="R67" t="s">
        <v>171</v>
      </c>
      <c r="S67" t="s">
        <v>169</v>
      </c>
      <c r="T67" s="3">
        <v>43188</v>
      </c>
      <c r="U67" t="s">
        <v>170</v>
      </c>
      <c r="V67" t="s">
        <v>8</v>
      </c>
      <c r="W67" t="s">
        <v>9</v>
      </c>
      <c r="X67" t="s">
        <v>20</v>
      </c>
      <c r="Y67" t="s">
        <v>21</v>
      </c>
    </row>
    <row r="68" spans="1:25" x14ac:dyDescent="0.25">
      <c r="A68" t="s">
        <v>172</v>
      </c>
      <c r="B68" t="s">
        <v>166</v>
      </c>
      <c r="C68" t="s">
        <v>2</v>
      </c>
      <c r="D68" t="s">
        <v>3</v>
      </c>
      <c r="E68" s="2">
        <v>100</v>
      </c>
      <c r="F68" s="2">
        <v>-48580.9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-48580.9</v>
      </c>
      <c r="P68" s="3">
        <v>44385</v>
      </c>
      <c r="Q68" t="s">
        <v>167</v>
      </c>
      <c r="R68" t="s">
        <v>173</v>
      </c>
      <c r="S68" t="s">
        <v>169</v>
      </c>
      <c r="T68" s="3">
        <v>43565</v>
      </c>
      <c r="U68" t="s">
        <v>174</v>
      </c>
      <c r="V68" t="s">
        <v>8</v>
      </c>
      <c r="W68" t="s">
        <v>9</v>
      </c>
      <c r="X68" t="s">
        <v>20</v>
      </c>
      <c r="Y68" t="s">
        <v>21</v>
      </c>
    </row>
    <row r="69" spans="1:25" x14ac:dyDescent="0.25">
      <c r="A69" t="s">
        <v>72</v>
      </c>
      <c r="B69" t="s">
        <v>31</v>
      </c>
      <c r="C69" t="s">
        <v>2</v>
      </c>
      <c r="D69" t="s">
        <v>3</v>
      </c>
      <c r="E69" s="2">
        <v>80</v>
      </c>
      <c r="F69" s="2">
        <v>36751.5</v>
      </c>
      <c r="G69" s="2">
        <v>9190.3700000000008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45941.87</v>
      </c>
      <c r="P69" s="3">
        <v>44187</v>
      </c>
      <c r="Q69" t="s">
        <v>175</v>
      </c>
      <c r="R69" t="s">
        <v>176</v>
      </c>
      <c r="S69" t="s">
        <v>177</v>
      </c>
      <c r="T69" s="3">
        <v>43138</v>
      </c>
      <c r="U69" t="s">
        <v>74</v>
      </c>
      <c r="V69" t="s">
        <v>8</v>
      </c>
      <c r="W69" t="s">
        <v>9</v>
      </c>
      <c r="X69" t="s">
        <v>20</v>
      </c>
      <c r="Y69" t="s">
        <v>21</v>
      </c>
    </row>
    <row r="70" spans="1:25" x14ac:dyDescent="0.25">
      <c r="A70" t="s">
        <v>72</v>
      </c>
      <c r="B70" t="s">
        <v>31</v>
      </c>
      <c r="C70" t="s">
        <v>2</v>
      </c>
      <c r="D70" t="s">
        <v>3</v>
      </c>
      <c r="E70" s="2">
        <v>80</v>
      </c>
      <c r="F70" s="2">
        <v>0</v>
      </c>
      <c r="G70" s="2">
        <v>1540.6</v>
      </c>
      <c r="H70" s="2">
        <v>0</v>
      </c>
      <c r="I70" s="2">
        <v>0</v>
      </c>
      <c r="J70" s="2">
        <v>0</v>
      </c>
      <c r="K70" s="2">
        <v>0</v>
      </c>
      <c r="L70" s="2">
        <v>6162.41</v>
      </c>
      <c r="M70" s="2">
        <v>0</v>
      </c>
      <c r="N70" s="2">
        <v>0</v>
      </c>
      <c r="O70" s="2">
        <v>7703.01</v>
      </c>
      <c r="P70" s="3">
        <v>44425</v>
      </c>
      <c r="Q70" t="s">
        <v>178</v>
      </c>
      <c r="R70" t="s">
        <v>179</v>
      </c>
      <c r="S70" t="s">
        <v>180</v>
      </c>
      <c r="T70" s="3">
        <v>43972</v>
      </c>
      <c r="U70" t="s">
        <v>74</v>
      </c>
      <c r="V70" t="s">
        <v>8</v>
      </c>
      <c r="W70" t="s">
        <v>9</v>
      </c>
      <c r="X70" t="s">
        <v>20</v>
      </c>
      <c r="Y70" t="s">
        <v>21</v>
      </c>
    </row>
    <row r="71" spans="1:25" x14ac:dyDescent="0.25">
      <c r="A71" t="s">
        <v>86</v>
      </c>
      <c r="B71" t="s">
        <v>59</v>
      </c>
      <c r="C71" t="s">
        <v>2</v>
      </c>
      <c r="D71" t="s">
        <v>3</v>
      </c>
      <c r="E71" s="2">
        <v>80</v>
      </c>
      <c r="F71" s="2">
        <v>0</v>
      </c>
      <c r="G71" s="2">
        <v>28407.59</v>
      </c>
      <c r="H71" s="2">
        <v>0</v>
      </c>
      <c r="I71" s="2">
        <v>0</v>
      </c>
      <c r="J71" s="2">
        <v>0</v>
      </c>
      <c r="K71" s="2">
        <v>0</v>
      </c>
      <c r="L71" s="2">
        <v>113630.36</v>
      </c>
      <c r="M71" s="2">
        <v>0</v>
      </c>
      <c r="N71" s="2">
        <v>0</v>
      </c>
      <c r="O71" s="2">
        <v>142037.95000000001</v>
      </c>
      <c r="P71" s="3">
        <v>44425</v>
      </c>
      <c r="Q71" t="s">
        <v>178</v>
      </c>
      <c r="R71" t="s">
        <v>179</v>
      </c>
      <c r="S71" t="s">
        <v>180</v>
      </c>
      <c r="T71" s="3">
        <v>43972</v>
      </c>
      <c r="U71" t="s">
        <v>90</v>
      </c>
      <c r="V71" t="s">
        <v>8</v>
      </c>
      <c r="W71" t="s">
        <v>9</v>
      </c>
      <c r="X71" t="s">
        <v>20</v>
      </c>
      <c r="Y71" t="s">
        <v>21</v>
      </c>
    </row>
    <row r="72" spans="1:25" x14ac:dyDescent="0.25">
      <c r="A72" t="s">
        <v>86</v>
      </c>
      <c r="B72" t="s">
        <v>59</v>
      </c>
      <c r="C72" t="s">
        <v>2</v>
      </c>
      <c r="D72" t="s">
        <v>3</v>
      </c>
      <c r="E72" s="2">
        <v>80</v>
      </c>
      <c r="F72" s="2">
        <v>-2684836.66</v>
      </c>
      <c r="G72" s="2">
        <v>-671209.17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-3356045.83</v>
      </c>
      <c r="P72" s="3">
        <v>44131</v>
      </c>
      <c r="Q72" t="s">
        <v>181</v>
      </c>
      <c r="R72" t="s">
        <v>182</v>
      </c>
      <c r="S72" t="s">
        <v>183</v>
      </c>
      <c r="T72" s="3">
        <v>43997</v>
      </c>
      <c r="U72" t="s">
        <v>90</v>
      </c>
      <c r="V72" t="s">
        <v>8</v>
      </c>
      <c r="W72" t="s">
        <v>9</v>
      </c>
      <c r="X72" t="s">
        <v>20</v>
      </c>
      <c r="Y72" t="s">
        <v>21</v>
      </c>
    </row>
    <row r="73" spans="1:25" x14ac:dyDescent="0.25">
      <c r="A73" t="s">
        <v>184</v>
      </c>
      <c r="B73" t="s">
        <v>166</v>
      </c>
      <c r="C73" t="s">
        <v>2</v>
      </c>
      <c r="D73" t="s">
        <v>3</v>
      </c>
      <c r="E73" s="2">
        <v>100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344000</v>
      </c>
      <c r="M73" s="2">
        <v>0</v>
      </c>
      <c r="N73" s="2">
        <v>0</v>
      </c>
      <c r="O73" s="2">
        <v>344000</v>
      </c>
      <c r="P73" s="3">
        <v>44462</v>
      </c>
      <c r="Q73" t="s">
        <v>185</v>
      </c>
      <c r="R73" t="s">
        <v>186</v>
      </c>
      <c r="S73" t="s">
        <v>187</v>
      </c>
      <c r="T73" s="3">
        <v>43208</v>
      </c>
      <c r="U73" t="s">
        <v>188</v>
      </c>
      <c r="V73" t="s">
        <v>8</v>
      </c>
      <c r="W73" t="s">
        <v>9</v>
      </c>
      <c r="X73" t="s">
        <v>20</v>
      </c>
      <c r="Y73" t="s">
        <v>21</v>
      </c>
    </row>
    <row r="74" spans="1:25" x14ac:dyDescent="0.25">
      <c r="A74" t="s">
        <v>39</v>
      </c>
      <c r="B74" t="s">
        <v>31</v>
      </c>
      <c r="C74" t="s">
        <v>2</v>
      </c>
      <c r="D74" t="s">
        <v>3</v>
      </c>
      <c r="E74" s="2">
        <v>80</v>
      </c>
      <c r="F74" s="2">
        <v>1449651.94</v>
      </c>
      <c r="G74" s="2">
        <v>362412.99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1812064.93</v>
      </c>
      <c r="P74" s="3">
        <v>44328</v>
      </c>
      <c r="Q74" t="s">
        <v>189</v>
      </c>
      <c r="R74" t="s">
        <v>190</v>
      </c>
      <c r="S74" t="s">
        <v>191</v>
      </c>
      <c r="T74" s="3">
        <v>44328</v>
      </c>
      <c r="U74" t="s">
        <v>40</v>
      </c>
      <c r="V74" t="s">
        <v>8</v>
      </c>
      <c r="W74" t="s">
        <v>9</v>
      </c>
      <c r="X74" t="s">
        <v>20</v>
      </c>
      <c r="Y74" t="s">
        <v>21</v>
      </c>
    </row>
    <row r="75" spans="1:25" x14ac:dyDescent="0.25">
      <c r="A75" t="s">
        <v>39</v>
      </c>
      <c r="B75" t="s">
        <v>31</v>
      </c>
      <c r="C75" t="s">
        <v>2</v>
      </c>
      <c r="D75" t="s">
        <v>3</v>
      </c>
      <c r="E75" s="2">
        <v>80</v>
      </c>
      <c r="F75" s="2">
        <v>273178.05</v>
      </c>
      <c r="G75" s="2">
        <v>68294.509999999995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341472.56</v>
      </c>
      <c r="P75" s="3">
        <v>44399</v>
      </c>
      <c r="Q75" t="s">
        <v>189</v>
      </c>
      <c r="R75" t="s">
        <v>190</v>
      </c>
      <c r="S75" t="s">
        <v>191</v>
      </c>
      <c r="T75" s="3">
        <v>44328</v>
      </c>
      <c r="U75" t="s">
        <v>40</v>
      </c>
      <c r="V75" t="s">
        <v>8</v>
      </c>
      <c r="W75" t="s">
        <v>9</v>
      </c>
      <c r="X75" t="s">
        <v>20</v>
      </c>
      <c r="Y75" t="s">
        <v>21</v>
      </c>
    </row>
    <row r="76" spans="1:25" x14ac:dyDescent="0.25">
      <c r="A76" t="s">
        <v>75</v>
      </c>
      <c r="B76" t="s">
        <v>45</v>
      </c>
      <c r="C76" t="s">
        <v>2</v>
      </c>
      <c r="D76" t="s">
        <v>3</v>
      </c>
      <c r="E76" s="2">
        <v>80</v>
      </c>
      <c r="F76" s="2">
        <v>-412330.56</v>
      </c>
      <c r="G76" s="2">
        <v>-103082.64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-515413.2</v>
      </c>
      <c r="P76" s="3">
        <v>44131</v>
      </c>
      <c r="Q76" t="s">
        <v>192</v>
      </c>
      <c r="R76" t="s">
        <v>193</v>
      </c>
      <c r="S76" t="s">
        <v>194</v>
      </c>
      <c r="T76" s="3">
        <v>44039</v>
      </c>
      <c r="U76" t="s">
        <v>77</v>
      </c>
      <c r="V76" t="s">
        <v>8</v>
      </c>
      <c r="W76" t="s">
        <v>9</v>
      </c>
      <c r="X76" t="s">
        <v>20</v>
      </c>
      <c r="Y76" t="s">
        <v>21</v>
      </c>
    </row>
    <row r="77" spans="1:25" x14ac:dyDescent="0.25">
      <c r="A77" t="s">
        <v>75</v>
      </c>
      <c r="B77" t="s">
        <v>45</v>
      </c>
      <c r="C77" t="s">
        <v>2</v>
      </c>
      <c r="D77" t="s">
        <v>3</v>
      </c>
      <c r="E77" s="2">
        <v>80</v>
      </c>
      <c r="F77" s="2">
        <v>0</v>
      </c>
      <c r="G77" s="2">
        <v>18959.55</v>
      </c>
      <c r="H77" s="2">
        <v>0</v>
      </c>
      <c r="I77" s="2">
        <v>0</v>
      </c>
      <c r="J77" s="2">
        <v>0</v>
      </c>
      <c r="K77" s="2">
        <v>0</v>
      </c>
      <c r="L77" s="2">
        <v>75838.2</v>
      </c>
      <c r="M77" s="2">
        <v>0</v>
      </c>
      <c r="N77" s="2">
        <v>0</v>
      </c>
      <c r="O77" s="2">
        <v>94797.75</v>
      </c>
      <c r="P77" s="3">
        <v>44432</v>
      </c>
      <c r="Q77" t="s">
        <v>192</v>
      </c>
      <c r="R77" t="s">
        <v>193</v>
      </c>
      <c r="S77" t="s">
        <v>194</v>
      </c>
      <c r="T77" s="3">
        <v>44039</v>
      </c>
      <c r="U77" t="s">
        <v>77</v>
      </c>
      <c r="V77" t="s">
        <v>8</v>
      </c>
      <c r="W77" t="s">
        <v>9</v>
      </c>
      <c r="X77" t="s">
        <v>20</v>
      </c>
      <c r="Y77" t="s">
        <v>21</v>
      </c>
    </row>
    <row r="78" spans="1:25" x14ac:dyDescent="0.25">
      <c r="A78" t="s">
        <v>58</v>
      </c>
      <c r="B78" t="s">
        <v>59</v>
      </c>
      <c r="C78" t="s">
        <v>2</v>
      </c>
      <c r="D78" t="s">
        <v>3</v>
      </c>
      <c r="E78" s="2">
        <v>80</v>
      </c>
      <c r="F78" s="2">
        <v>2437676.12</v>
      </c>
      <c r="G78" s="2">
        <v>609419.03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3047095.15</v>
      </c>
      <c r="P78" s="3">
        <v>44207</v>
      </c>
      <c r="Q78" t="s">
        <v>195</v>
      </c>
      <c r="R78" t="s">
        <v>196</v>
      </c>
      <c r="S78" t="s">
        <v>197</v>
      </c>
      <c r="T78" s="3">
        <v>44207</v>
      </c>
      <c r="U78" t="s">
        <v>63</v>
      </c>
      <c r="V78" t="s">
        <v>8</v>
      </c>
      <c r="W78" t="s">
        <v>9</v>
      </c>
      <c r="X78" t="s">
        <v>20</v>
      </c>
      <c r="Y78" t="s">
        <v>21</v>
      </c>
    </row>
    <row r="79" spans="1:25" x14ac:dyDescent="0.25">
      <c r="A79" t="s">
        <v>58</v>
      </c>
      <c r="B79" t="s">
        <v>59</v>
      </c>
      <c r="C79" t="s">
        <v>2</v>
      </c>
      <c r="D79" t="s">
        <v>3</v>
      </c>
      <c r="E79" s="2">
        <v>80</v>
      </c>
      <c r="F79" s="2">
        <v>-712449.34</v>
      </c>
      <c r="G79" s="2">
        <v>-178112.34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-890561.68</v>
      </c>
      <c r="P79" s="3">
        <v>44256</v>
      </c>
      <c r="Q79" t="s">
        <v>195</v>
      </c>
      <c r="R79" t="s">
        <v>196</v>
      </c>
      <c r="S79" t="s">
        <v>197</v>
      </c>
      <c r="T79" s="3">
        <v>44207</v>
      </c>
      <c r="U79" t="s">
        <v>63</v>
      </c>
      <c r="V79" t="s">
        <v>8</v>
      </c>
      <c r="W79" t="s">
        <v>9</v>
      </c>
      <c r="X79" t="s">
        <v>20</v>
      </c>
      <c r="Y79" t="s">
        <v>21</v>
      </c>
    </row>
    <row r="80" spans="1:25" x14ac:dyDescent="0.25">
      <c r="A80" t="s">
        <v>198</v>
      </c>
      <c r="B80" t="s">
        <v>199</v>
      </c>
      <c r="C80" t="s">
        <v>2</v>
      </c>
      <c r="D80" t="s">
        <v>3</v>
      </c>
      <c r="E80" s="2">
        <v>80</v>
      </c>
      <c r="F80" s="2">
        <v>81536.73</v>
      </c>
      <c r="G80" s="2">
        <v>20384.18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101920.91</v>
      </c>
      <c r="P80" s="3">
        <v>44424</v>
      </c>
      <c r="Q80" t="s">
        <v>195</v>
      </c>
      <c r="R80" t="s">
        <v>196</v>
      </c>
      <c r="S80" t="s">
        <v>197</v>
      </c>
      <c r="T80" s="3">
        <v>44207</v>
      </c>
      <c r="U80" t="s">
        <v>200</v>
      </c>
      <c r="V80" t="s">
        <v>8</v>
      </c>
      <c r="W80" t="s">
        <v>9</v>
      </c>
      <c r="X80" t="s">
        <v>20</v>
      </c>
      <c r="Y80" t="s">
        <v>21</v>
      </c>
    </row>
    <row r="81" spans="1:25" x14ac:dyDescent="0.25">
      <c r="A81" t="s">
        <v>58</v>
      </c>
      <c r="B81" t="s">
        <v>59</v>
      </c>
      <c r="C81" t="s">
        <v>2</v>
      </c>
      <c r="D81" t="s">
        <v>3</v>
      </c>
      <c r="E81" s="2">
        <v>80</v>
      </c>
      <c r="F81" s="2">
        <v>3668867.61</v>
      </c>
      <c r="G81" s="2">
        <v>917216.9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4586084.51</v>
      </c>
      <c r="P81" s="3">
        <v>44250</v>
      </c>
      <c r="Q81" t="s">
        <v>201</v>
      </c>
      <c r="R81" t="s">
        <v>202</v>
      </c>
      <c r="S81" t="s">
        <v>203</v>
      </c>
      <c r="T81" s="3">
        <v>44249</v>
      </c>
      <c r="U81" t="s">
        <v>63</v>
      </c>
      <c r="V81" t="s">
        <v>8</v>
      </c>
      <c r="W81" t="s">
        <v>9</v>
      </c>
      <c r="X81" t="s">
        <v>20</v>
      </c>
      <c r="Y81" t="s">
        <v>21</v>
      </c>
    </row>
    <row r="82" spans="1:25" x14ac:dyDescent="0.25">
      <c r="A82" t="s">
        <v>72</v>
      </c>
      <c r="B82" t="s">
        <v>31</v>
      </c>
      <c r="C82" t="s">
        <v>2</v>
      </c>
      <c r="D82" t="s">
        <v>3</v>
      </c>
      <c r="E82" s="2">
        <v>80</v>
      </c>
      <c r="F82" s="2">
        <v>1268497.3899999999</v>
      </c>
      <c r="G82" s="2">
        <v>317124.34999999998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1585621.74</v>
      </c>
      <c r="P82" s="3">
        <v>44250</v>
      </c>
      <c r="Q82" t="s">
        <v>201</v>
      </c>
      <c r="R82" t="s">
        <v>202</v>
      </c>
      <c r="S82" t="s">
        <v>203</v>
      </c>
      <c r="T82" s="3">
        <v>44249</v>
      </c>
      <c r="U82" t="s">
        <v>74</v>
      </c>
      <c r="V82" t="s">
        <v>8</v>
      </c>
      <c r="W82" t="s">
        <v>9</v>
      </c>
      <c r="X82" t="s">
        <v>20</v>
      </c>
      <c r="Y82" t="s">
        <v>21</v>
      </c>
    </row>
    <row r="83" spans="1:25" x14ac:dyDescent="0.25">
      <c r="A83" t="s">
        <v>58</v>
      </c>
      <c r="B83" t="s">
        <v>59</v>
      </c>
      <c r="C83" t="s">
        <v>2</v>
      </c>
      <c r="D83" t="s">
        <v>3</v>
      </c>
      <c r="E83" s="2">
        <v>80</v>
      </c>
      <c r="F83" s="2">
        <v>-1406722.73</v>
      </c>
      <c r="G83" s="2">
        <v>-351680.68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-1758403.41</v>
      </c>
      <c r="P83" s="3">
        <v>44327</v>
      </c>
      <c r="Q83" t="s">
        <v>201</v>
      </c>
      <c r="R83" t="s">
        <v>202</v>
      </c>
      <c r="S83" t="s">
        <v>203</v>
      </c>
      <c r="T83" s="3">
        <v>44249</v>
      </c>
      <c r="U83" t="s">
        <v>63</v>
      </c>
      <c r="V83" t="s">
        <v>8</v>
      </c>
      <c r="W83" t="s">
        <v>9</v>
      </c>
      <c r="X83" t="s">
        <v>20</v>
      </c>
      <c r="Y83" t="s">
        <v>21</v>
      </c>
    </row>
    <row r="84" spans="1:25" x14ac:dyDescent="0.25">
      <c r="A84" t="s">
        <v>72</v>
      </c>
      <c r="B84" t="s">
        <v>31</v>
      </c>
      <c r="C84" t="s">
        <v>2</v>
      </c>
      <c r="D84" t="s">
        <v>3</v>
      </c>
      <c r="E84" s="2">
        <v>80</v>
      </c>
      <c r="F84" s="2">
        <v>-228813.68</v>
      </c>
      <c r="G84" s="2">
        <v>-57203.42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-286017.09999999998</v>
      </c>
      <c r="P84" s="3">
        <v>44327</v>
      </c>
      <c r="Q84" t="s">
        <v>201</v>
      </c>
      <c r="R84" t="s">
        <v>202</v>
      </c>
      <c r="S84" t="s">
        <v>203</v>
      </c>
      <c r="T84" s="3">
        <v>44249</v>
      </c>
      <c r="U84" t="s">
        <v>74</v>
      </c>
      <c r="V84" t="s">
        <v>8</v>
      </c>
      <c r="W84" t="s">
        <v>9</v>
      </c>
      <c r="X84" t="s">
        <v>20</v>
      </c>
      <c r="Y84" t="s">
        <v>21</v>
      </c>
    </row>
    <row r="85" spans="1:25" x14ac:dyDescent="0.25">
      <c r="A85" t="s">
        <v>39</v>
      </c>
      <c r="B85" t="s">
        <v>31</v>
      </c>
      <c r="C85" t="s">
        <v>2</v>
      </c>
      <c r="D85" t="s">
        <v>3</v>
      </c>
      <c r="E85" s="2">
        <v>80</v>
      </c>
      <c r="F85" s="2">
        <v>475491.86</v>
      </c>
      <c r="G85" s="2">
        <v>118872.96000000001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594364.81999999995</v>
      </c>
      <c r="P85" s="3">
        <v>44298</v>
      </c>
      <c r="Q85" t="s">
        <v>204</v>
      </c>
      <c r="R85" t="s">
        <v>205</v>
      </c>
      <c r="S85" t="s">
        <v>206</v>
      </c>
      <c r="T85" s="3">
        <v>44298</v>
      </c>
      <c r="U85" t="s">
        <v>40</v>
      </c>
      <c r="V85" t="s">
        <v>8</v>
      </c>
      <c r="W85" t="s">
        <v>9</v>
      </c>
      <c r="X85" t="s">
        <v>20</v>
      </c>
      <c r="Y85" t="s">
        <v>21</v>
      </c>
    </row>
    <row r="86" spans="1:25" x14ac:dyDescent="0.25">
      <c r="A86" t="s">
        <v>207</v>
      </c>
      <c r="B86" t="s">
        <v>208</v>
      </c>
      <c r="C86" t="s">
        <v>2</v>
      </c>
      <c r="D86" t="s">
        <v>3</v>
      </c>
      <c r="E86" s="2">
        <v>80</v>
      </c>
      <c r="F86" s="2">
        <v>90000</v>
      </c>
      <c r="G86" s="2">
        <v>0</v>
      </c>
      <c r="H86" s="2">
        <v>0</v>
      </c>
      <c r="I86" s="2">
        <v>0</v>
      </c>
      <c r="J86" s="2">
        <v>0</v>
      </c>
      <c r="K86" s="2">
        <v>46000</v>
      </c>
      <c r="L86" s="2">
        <v>0</v>
      </c>
      <c r="M86" s="2">
        <v>0</v>
      </c>
      <c r="N86" s="2">
        <v>0</v>
      </c>
      <c r="O86" s="2">
        <v>136000</v>
      </c>
      <c r="P86" s="3">
        <v>44292</v>
      </c>
      <c r="Q86" t="s">
        <v>209</v>
      </c>
      <c r="R86" t="s">
        <v>210</v>
      </c>
      <c r="S86" t="s">
        <v>211</v>
      </c>
      <c r="T86" s="3">
        <v>44291</v>
      </c>
      <c r="U86" t="s">
        <v>212</v>
      </c>
      <c r="V86" t="s">
        <v>213</v>
      </c>
      <c r="W86" t="s">
        <v>214</v>
      </c>
      <c r="X86" t="s">
        <v>10</v>
      </c>
      <c r="Y86" t="s">
        <v>11</v>
      </c>
    </row>
    <row r="87" spans="1:25" x14ac:dyDescent="0.25">
      <c r="A87" t="s">
        <v>207</v>
      </c>
      <c r="B87" t="s">
        <v>208</v>
      </c>
      <c r="C87" t="s">
        <v>2</v>
      </c>
      <c r="D87" t="s">
        <v>3</v>
      </c>
      <c r="E87" s="2">
        <v>80</v>
      </c>
      <c r="F87" s="2">
        <v>36166.6</v>
      </c>
      <c r="G87" s="2">
        <v>0</v>
      </c>
      <c r="H87" s="2">
        <v>0</v>
      </c>
      <c r="I87" s="2">
        <v>0</v>
      </c>
      <c r="J87" s="2">
        <v>0</v>
      </c>
      <c r="K87" s="2">
        <v>-222236.95</v>
      </c>
      <c r="L87" s="2">
        <v>0</v>
      </c>
      <c r="M87" s="2">
        <v>0</v>
      </c>
      <c r="N87" s="2">
        <v>0</v>
      </c>
      <c r="O87" s="2">
        <v>-186070.35</v>
      </c>
      <c r="P87" s="3">
        <v>44431</v>
      </c>
      <c r="Q87" t="s">
        <v>215</v>
      </c>
      <c r="R87" t="s">
        <v>216</v>
      </c>
      <c r="S87" t="s">
        <v>217</v>
      </c>
      <c r="T87" s="3">
        <v>44228</v>
      </c>
      <c r="U87" t="s">
        <v>212</v>
      </c>
      <c r="V87" t="s">
        <v>213</v>
      </c>
      <c r="W87" t="s">
        <v>214</v>
      </c>
      <c r="X87" t="s">
        <v>10</v>
      </c>
      <c r="Y87" t="s">
        <v>11</v>
      </c>
    </row>
    <row r="88" spans="1:25" x14ac:dyDescent="0.25">
      <c r="A88" t="s">
        <v>207</v>
      </c>
      <c r="B88" t="s">
        <v>208</v>
      </c>
      <c r="C88" t="s">
        <v>2</v>
      </c>
      <c r="D88" t="s">
        <v>3</v>
      </c>
      <c r="E88" s="2">
        <v>80</v>
      </c>
      <c r="F88" s="2">
        <v>80000</v>
      </c>
      <c r="G88" s="2">
        <v>0</v>
      </c>
      <c r="H88" s="2">
        <v>0</v>
      </c>
      <c r="I88" s="2">
        <v>0</v>
      </c>
      <c r="J88" s="2">
        <v>0</v>
      </c>
      <c r="K88" s="2">
        <v>825000</v>
      </c>
      <c r="L88" s="2">
        <v>0</v>
      </c>
      <c r="M88" s="2">
        <v>0</v>
      </c>
      <c r="N88" s="2">
        <v>0</v>
      </c>
      <c r="O88" s="2">
        <v>905000</v>
      </c>
      <c r="P88" s="3">
        <v>44229</v>
      </c>
      <c r="Q88" t="s">
        <v>215</v>
      </c>
      <c r="R88" t="s">
        <v>216</v>
      </c>
      <c r="S88" t="s">
        <v>217</v>
      </c>
      <c r="T88" s="3">
        <v>44228</v>
      </c>
      <c r="U88" t="s">
        <v>212</v>
      </c>
      <c r="V88" t="s">
        <v>213</v>
      </c>
      <c r="W88" t="s">
        <v>214</v>
      </c>
      <c r="X88" t="s">
        <v>10</v>
      </c>
      <c r="Y88" t="s">
        <v>11</v>
      </c>
    </row>
    <row r="89" spans="1:25" x14ac:dyDescent="0.25">
      <c r="A89" t="s">
        <v>207</v>
      </c>
      <c r="B89" t="s">
        <v>208</v>
      </c>
      <c r="C89" t="s">
        <v>2</v>
      </c>
      <c r="D89" t="s">
        <v>3</v>
      </c>
      <c r="E89" s="2">
        <v>80</v>
      </c>
      <c r="F89" s="2">
        <v>144666.4</v>
      </c>
      <c r="G89" s="2">
        <v>0</v>
      </c>
      <c r="H89" s="2">
        <v>0</v>
      </c>
      <c r="I89" s="2">
        <v>0</v>
      </c>
      <c r="J89" s="2">
        <v>0</v>
      </c>
      <c r="K89" s="2">
        <v>36166.6</v>
      </c>
      <c r="L89" s="2">
        <v>0</v>
      </c>
      <c r="M89" s="2">
        <v>0</v>
      </c>
      <c r="N89" s="2">
        <v>0</v>
      </c>
      <c r="O89" s="2">
        <v>180833</v>
      </c>
      <c r="P89" s="3">
        <v>44420</v>
      </c>
      <c r="Q89" t="s">
        <v>215</v>
      </c>
      <c r="R89" t="s">
        <v>216</v>
      </c>
      <c r="S89" t="s">
        <v>217</v>
      </c>
      <c r="T89" s="3">
        <v>44228</v>
      </c>
      <c r="U89" t="s">
        <v>212</v>
      </c>
      <c r="V89" t="s">
        <v>213</v>
      </c>
      <c r="W89" t="s">
        <v>214</v>
      </c>
      <c r="X89" t="s">
        <v>10</v>
      </c>
      <c r="Y89" t="s">
        <v>11</v>
      </c>
    </row>
    <row r="90" spans="1:25" x14ac:dyDescent="0.25">
      <c r="A90" t="s">
        <v>72</v>
      </c>
      <c r="B90" t="s">
        <v>31</v>
      </c>
      <c r="C90" t="s">
        <v>2</v>
      </c>
      <c r="D90" t="s">
        <v>3</v>
      </c>
      <c r="E90" s="2">
        <v>80</v>
      </c>
      <c r="F90" s="2">
        <v>62896.21</v>
      </c>
      <c r="G90" s="2">
        <v>15724.05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78620.259999999995</v>
      </c>
      <c r="P90" s="3">
        <v>44125</v>
      </c>
      <c r="Q90" t="s">
        <v>218</v>
      </c>
      <c r="R90" t="s">
        <v>219</v>
      </c>
      <c r="S90" t="s">
        <v>220</v>
      </c>
      <c r="T90" s="3">
        <v>44125</v>
      </c>
      <c r="U90" t="s">
        <v>74</v>
      </c>
      <c r="V90" t="s">
        <v>8</v>
      </c>
      <c r="W90" t="s">
        <v>9</v>
      </c>
      <c r="X90" t="s">
        <v>20</v>
      </c>
      <c r="Y90" t="s">
        <v>21</v>
      </c>
    </row>
    <row r="91" spans="1:25" x14ac:dyDescent="0.25">
      <c r="A91" t="s">
        <v>72</v>
      </c>
      <c r="B91" t="s">
        <v>31</v>
      </c>
      <c r="C91" t="s">
        <v>2</v>
      </c>
      <c r="D91" t="s">
        <v>3</v>
      </c>
      <c r="E91" s="2">
        <v>80</v>
      </c>
      <c r="F91" s="2">
        <v>336099.75</v>
      </c>
      <c r="G91" s="2">
        <v>84024.94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420124.69</v>
      </c>
      <c r="P91" s="3">
        <v>44452</v>
      </c>
      <c r="Q91" t="s">
        <v>218</v>
      </c>
      <c r="R91" t="s">
        <v>221</v>
      </c>
      <c r="S91" t="s">
        <v>220</v>
      </c>
      <c r="T91" s="3">
        <v>44452</v>
      </c>
      <c r="U91" t="s">
        <v>74</v>
      </c>
      <c r="V91" t="s">
        <v>8</v>
      </c>
      <c r="W91" t="s">
        <v>9</v>
      </c>
      <c r="X91" t="s">
        <v>20</v>
      </c>
      <c r="Y91" t="s">
        <v>21</v>
      </c>
    </row>
    <row r="92" spans="1:25" x14ac:dyDescent="0.25">
      <c r="A92" t="s">
        <v>67</v>
      </c>
      <c r="B92" t="s">
        <v>31</v>
      </c>
      <c r="C92" t="s">
        <v>2</v>
      </c>
      <c r="D92" t="s">
        <v>3</v>
      </c>
      <c r="E92" s="2">
        <v>80</v>
      </c>
      <c r="F92" s="2">
        <v>27697.27</v>
      </c>
      <c r="G92" s="2">
        <v>6924.32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34621.589999999997</v>
      </c>
      <c r="P92" s="3">
        <v>44462</v>
      </c>
      <c r="Q92" t="s">
        <v>218</v>
      </c>
      <c r="R92" t="s">
        <v>221</v>
      </c>
      <c r="S92" t="s">
        <v>220</v>
      </c>
      <c r="T92" s="3">
        <v>44452</v>
      </c>
      <c r="U92" t="s">
        <v>71</v>
      </c>
      <c r="V92" t="s">
        <v>8</v>
      </c>
      <c r="W92" t="s">
        <v>9</v>
      </c>
      <c r="X92" t="s">
        <v>20</v>
      </c>
      <c r="Y92" t="s">
        <v>21</v>
      </c>
    </row>
    <row r="93" spans="1:25" x14ac:dyDescent="0.25">
      <c r="A93" t="s">
        <v>72</v>
      </c>
      <c r="B93" t="s">
        <v>31</v>
      </c>
      <c r="C93" t="s">
        <v>2</v>
      </c>
      <c r="D93" t="s">
        <v>3</v>
      </c>
      <c r="E93" s="2">
        <v>80</v>
      </c>
      <c r="F93" s="2">
        <v>82217.36</v>
      </c>
      <c r="G93" s="2">
        <v>20554.34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102771.7</v>
      </c>
      <c r="P93" s="3">
        <v>44186</v>
      </c>
      <c r="Q93" t="s">
        <v>222</v>
      </c>
      <c r="R93" t="s">
        <v>223</v>
      </c>
      <c r="S93" t="s">
        <v>224</v>
      </c>
      <c r="T93" s="3">
        <v>44186</v>
      </c>
      <c r="U93" t="s">
        <v>74</v>
      </c>
      <c r="V93" t="s">
        <v>8</v>
      </c>
      <c r="W93" t="s">
        <v>9</v>
      </c>
      <c r="X93" t="s">
        <v>20</v>
      </c>
      <c r="Y93" t="s">
        <v>21</v>
      </c>
    </row>
    <row r="94" spans="1:25" x14ac:dyDescent="0.25">
      <c r="A94" t="s">
        <v>67</v>
      </c>
      <c r="B94" t="s">
        <v>31</v>
      </c>
      <c r="C94" t="s">
        <v>2</v>
      </c>
      <c r="D94" t="s">
        <v>3</v>
      </c>
      <c r="E94" s="2">
        <v>100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10700</v>
      </c>
      <c r="M94" s="2">
        <v>0</v>
      </c>
      <c r="N94" s="2">
        <v>0</v>
      </c>
      <c r="O94" s="2">
        <v>10700</v>
      </c>
      <c r="P94" s="3">
        <v>44452</v>
      </c>
      <c r="Q94" t="s">
        <v>225</v>
      </c>
      <c r="R94" t="s">
        <v>226</v>
      </c>
      <c r="S94" t="s">
        <v>227</v>
      </c>
      <c r="T94" s="3">
        <v>44437</v>
      </c>
      <c r="U94" t="s">
        <v>71</v>
      </c>
      <c r="V94" t="s">
        <v>8</v>
      </c>
      <c r="W94" t="s">
        <v>9</v>
      </c>
      <c r="X94" t="s">
        <v>20</v>
      </c>
      <c r="Y94" t="s">
        <v>21</v>
      </c>
    </row>
    <row r="95" spans="1:25" x14ac:dyDescent="0.25">
      <c r="A95" t="s">
        <v>39</v>
      </c>
      <c r="B95" t="s">
        <v>31</v>
      </c>
      <c r="C95" t="s">
        <v>2</v>
      </c>
      <c r="D95" t="s">
        <v>3</v>
      </c>
      <c r="E95" s="2">
        <v>100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10294.719999999999</v>
      </c>
      <c r="M95" s="2">
        <v>0</v>
      </c>
      <c r="N95" s="2">
        <v>0</v>
      </c>
      <c r="O95" s="2">
        <v>10294.719999999999</v>
      </c>
      <c r="P95" s="3">
        <v>44466</v>
      </c>
      <c r="Q95" t="s">
        <v>228</v>
      </c>
      <c r="R95" t="s">
        <v>229</v>
      </c>
      <c r="S95" t="s">
        <v>230</v>
      </c>
      <c r="T95" s="3">
        <v>44437</v>
      </c>
      <c r="U95" t="s">
        <v>40</v>
      </c>
      <c r="V95" t="s">
        <v>8</v>
      </c>
      <c r="W95" t="s">
        <v>9</v>
      </c>
      <c r="X95" t="s">
        <v>20</v>
      </c>
      <c r="Y95" t="s">
        <v>21</v>
      </c>
    </row>
    <row r="96" spans="1:25" x14ac:dyDescent="0.25">
      <c r="A96" t="s">
        <v>30</v>
      </c>
      <c r="B96" t="s">
        <v>31</v>
      </c>
      <c r="C96" t="s">
        <v>2</v>
      </c>
      <c r="D96" t="s">
        <v>3</v>
      </c>
      <c r="E96" s="2">
        <v>100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10422.56</v>
      </c>
      <c r="M96" s="2">
        <v>0</v>
      </c>
      <c r="N96" s="2">
        <v>0</v>
      </c>
      <c r="O96" s="2">
        <v>10422.56</v>
      </c>
      <c r="P96" s="3">
        <v>44467</v>
      </c>
      <c r="Q96" t="s">
        <v>231</v>
      </c>
      <c r="R96" t="s">
        <v>232</v>
      </c>
      <c r="S96" t="s">
        <v>233</v>
      </c>
      <c r="T96" s="3">
        <v>44437</v>
      </c>
      <c r="U96" t="s">
        <v>35</v>
      </c>
      <c r="V96" t="s">
        <v>8</v>
      </c>
      <c r="W96" t="s">
        <v>9</v>
      </c>
      <c r="X96" t="s">
        <v>20</v>
      </c>
      <c r="Y96" t="s">
        <v>21</v>
      </c>
    </row>
    <row r="97" spans="1:25" x14ac:dyDescent="0.25">
      <c r="A97" t="s">
        <v>39</v>
      </c>
      <c r="B97" t="s">
        <v>31</v>
      </c>
      <c r="C97" t="s">
        <v>2</v>
      </c>
      <c r="D97" t="s">
        <v>3</v>
      </c>
      <c r="E97" s="2">
        <v>100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3085880</v>
      </c>
      <c r="M97" s="2">
        <v>0</v>
      </c>
      <c r="N97" s="2">
        <v>0</v>
      </c>
      <c r="O97" s="2">
        <v>3085880</v>
      </c>
      <c r="P97" s="3">
        <v>44466</v>
      </c>
      <c r="Q97" t="s">
        <v>234</v>
      </c>
      <c r="R97" t="s">
        <v>235</v>
      </c>
      <c r="S97" t="s">
        <v>236</v>
      </c>
      <c r="T97" s="3">
        <v>44437</v>
      </c>
      <c r="U97" t="s">
        <v>40</v>
      </c>
      <c r="V97" t="s">
        <v>8</v>
      </c>
      <c r="W97" t="s">
        <v>9</v>
      </c>
      <c r="X97" t="s">
        <v>20</v>
      </c>
      <c r="Y97" t="s">
        <v>21</v>
      </c>
    </row>
    <row r="98" spans="1:25" x14ac:dyDescent="0.25">
      <c r="A98" t="s">
        <v>67</v>
      </c>
      <c r="B98" t="s">
        <v>31</v>
      </c>
      <c r="C98" t="s">
        <v>2</v>
      </c>
      <c r="D98" t="s">
        <v>3</v>
      </c>
      <c r="E98" s="2">
        <v>100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82657.5</v>
      </c>
      <c r="M98" s="2">
        <v>0</v>
      </c>
      <c r="N98" s="2">
        <v>0</v>
      </c>
      <c r="O98" s="2">
        <v>82657.5</v>
      </c>
      <c r="P98" s="3">
        <v>44462</v>
      </c>
      <c r="Q98" t="s">
        <v>237</v>
      </c>
      <c r="R98" t="s">
        <v>238</v>
      </c>
      <c r="S98" t="s">
        <v>239</v>
      </c>
      <c r="T98" s="3">
        <v>44437</v>
      </c>
      <c r="U98" t="s">
        <v>71</v>
      </c>
      <c r="V98" t="s">
        <v>8</v>
      </c>
      <c r="W98" t="s">
        <v>9</v>
      </c>
      <c r="X98" t="s">
        <v>20</v>
      </c>
      <c r="Y98" t="s">
        <v>21</v>
      </c>
    </row>
    <row r="99" spans="1:25" x14ac:dyDescent="0.25">
      <c r="A99" s="4" t="s">
        <v>2</v>
      </c>
      <c r="B99" s="4" t="s">
        <v>2</v>
      </c>
      <c r="C99" s="4" t="s">
        <v>2</v>
      </c>
      <c r="D99" s="4" t="s">
        <v>2</v>
      </c>
      <c r="E99" s="5"/>
      <c r="F99" s="6">
        <v>143794778.69999999</v>
      </c>
      <c r="G99" s="6">
        <v>184322094.36000001</v>
      </c>
      <c r="H99" s="5"/>
      <c r="I99" s="5"/>
      <c r="J99" s="5"/>
      <c r="K99" s="6">
        <v>67966957.849999994</v>
      </c>
      <c r="L99" s="6">
        <v>136043402.24000001</v>
      </c>
      <c r="M99" s="6">
        <v>37513.300000000003</v>
      </c>
      <c r="N99" s="6">
        <v>4137750.39</v>
      </c>
      <c r="O99" s="6">
        <v>536264983.54000002</v>
      </c>
      <c r="P99" s="7"/>
      <c r="Q99" s="4" t="s">
        <v>2</v>
      </c>
      <c r="R99" s="4" t="s">
        <v>2</v>
      </c>
      <c r="S99" s="4" t="s">
        <v>2</v>
      </c>
      <c r="T99" s="7"/>
      <c r="U99" s="4" t="s">
        <v>2</v>
      </c>
      <c r="V99" s="4" t="s">
        <v>2</v>
      </c>
      <c r="W99" s="4" t="s">
        <v>2</v>
      </c>
      <c r="X99" s="4" t="s">
        <v>2</v>
      </c>
      <c r="Y99" s="4" t="s">
        <v>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I10" sqref="I10"/>
    </sheetView>
  </sheetViews>
  <sheetFormatPr defaultRowHeight="13.2" x14ac:dyDescent="0.25"/>
  <cols>
    <col min="1" max="1" width="15.44140625" customWidth="1"/>
    <col min="2" max="2" width="43.44140625" bestFit="1" customWidth="1"/>
    <col min="3" max="3" width="17.109375" style="13" customWidth="1"/>
    <col min="4" max="4" width="16.6640625" customWidth="1"/>
    <col min="5" max="5" width="11.77734375" bestFit="1" customWidth="1"/>
  </cols>
  <sheetData>
    <row r="1" spans="1:5" x14ac:dyDescent="0.25">
      <c r="A1" t="s">
        <v>265</v>
      </c>
      <c r="B1" t="s">
        <v>258</v>
      </c>
      <c r="C1" s="12" t="s">
        <v>254</v>
      </c>
      <c r="D1" s="9" t="s">
        <v>266</v>
      </c>
      <c r="E1" s="9" t="s">
        <v>267</v>
      </c>
    </row>
    <row r="2" spans="1:5" x14ac:dyDescent="0.25">
      <c r="A2" t="str">
        <f>All!Q2</f>
        <v>H.001461</v>
      </c>
      <c r="B2" t="str">
        <f>All!S2</f>
        <v>LAFOURCHE-TERREBONNE SCENIC OVERLOOK</v>
      </c>
      <c r="C2" s="13">
        <f>All!O2</f>
        <v>159690.89000000001</v>
      </c>
      <c r="D2" s="10">
        <f>All!P2</f>
        <v>44341</v>
      </c>
      <c r="E2" t="str">
        <f>All!B2</f>
        <v>TAP&lt;200K</v>
      </c>
    </row>
    <row r="3" spans="1:5" x14ac:dyDescent="0.25">
      <c r="A3" t="str">
        <f>All!Q3</f>
        <v>H.001461</v>
      </c>
      <c r="B3" t="str">
        <f>All!S3</f>
        <v>LAFOURCHE-TERREBONNE SCENIC OVERLOOK</v>
      </c>
      <c r="C3" s="13">
        <f>All!O3</f>
        <v>166084.09</v>
      </c>
      <c r="D3" s="10">
        <f>All!P3</f>
        <v>44284</v>
      </c>
      <c r="E3" t="str">
        <f>All!B3</f>
        <v>TAP&lt;200K</v>
      </c>
    </row>
    <row r="4" spans="1:5" x14ac:dyDescent="0.25">
      <c r="A4" t="str">
        <f>All!Q4</f>
        <v>H.002234</v>
      </c>
      <c r="B4" t="str">
        <f>All!S4</f>
        <v>INDUSTRIAL BLVD. - THOMPSON RD.</v>
      </c>
      <c r="C4" s="13">
        <f>All!O4</f>
        <v>-33.31</v>
      </c>
      <c r="D4" s="10">
        <f>All!P4</f>
        <v>44265</v>
      </c>
      <c r="E4" t="str">
        <f>All!B4</f>
        <v>NHS</v>
      </c>
    </row>
    <row r="5" spans="1:5" x14ac:dyDescent="0.25">
      <c r="A5" t="str">
        <f>All!Q5</f>
        <v>H.002234</v>
      </c>
      <c r="B5" t="str">
        <f>All!S5</f>
        <v>INDUSTRIAL BLVD. - THOMPSON RD.</v>
      </c>
      <c r="C5" s="13">
        <f>All!O5</f>
        <v>526.11</v>
      </c>
      <c r="D5" s="10">
        <f>All!P5</f>
        <v>44123</v>
      </c>
      <c r="E5" t="str">
        <f>All!B5</f>
        <v>NHS</v>
      </c>
    </row>
    <row r="6" spans="1:5" x14ac:dyDescent="0.25">
      <c r="A6" t="str">
        <f>All!Q6</f>
        <v>H.002238</v>
      </c>
      <c r="B6" t="str">
        <f>All!S6</f>
        <v>LA 56: ROBINSON CANAL BRIDGE</v>
      </c>
      <c r="C6" s="13">
        <f>All!O6</f>
        <v>5925.78</v>
      </c>
      <c r="D6" s="10">
        <f>All!P6</f>
        <v>44119</v>
      </c>
      <c r="E6" t="str">
        <f>All!B6</f>
        <v>FBR-OFF</v>
      </c>
    </row>
    <row r="7" spans="1:5" x14ac:dyDescent="0.25">
      <c r="A7" t="str">
        <f>All!Q7</f>
        <v>H.002238</v>
      </c>
      <c r="B7" t="str">
        <f>All!S7</f>
        <v>LA 56: ROBINSON CANAL BRIDGE</v>
      </c>
      <c r="C7" s="13">
        <f>All!O7</f>
        <v>10000</v>
      </c>
      <c r="D7" s="10">
        <f>All!P7</f>
        <v>44131</v>
      </c>
      <c r="E7" t="str">
        <f>All!B7</f>
        <v>FBR-OFF</v>
      </c>
    </row>
    <row r="8" spans="1:5" x14ac:dyDescent="0.25">
      <c r="A8" t="str">
        <f>All!Q8</f>
        <v>H.002238</v>
      </c>
      <c r="B8" t="str">
        <f>All!S8</f>
        <v>LA 56: ROBINSON CANAL BRIDGE</v>
      </c>
      <c r="C8" s="13">
        <f>All!O8</f>
        <v>32247.3</v>
      </c>
      <c r="D8" s="10">
        <f>All!P8</f>
        <v>44284</v>
      </c>
      <c r="E8" t="str">
        <f>All!B8</f>
        <v>FBR-OFF</v>
      </c>
    </row>
    <row r="9" spans="1:5" x14ac:dyDescent="0.25">
      <c r="A9" t="str">
        <f>All!Q9</f>
        <v>H.002238</v>
      </c>
      <c r="B9" t="str">
        <f>All!S9</f>
        <v>LA 56: ROBINSON CANAL BRIDGE</v>
      </c>
      <c r="C9" s="13">
        <f>All!O9</f>
        <v>20000</v>
      </c>
      <c r="D9" s="10">
        <f>All!P9</f>
        <v>44342</v>
      </c>
      <c r="E9" t="str">
        <f>All!B9</f>
        <v>FBR-OFF</v>
      </c>
    </row>
    <row r="10" spans="1:5" x14ac:dyDescent="0.25">
      <c r="A10" t="str">
        <f>All!Q10</f>
        <v>H.002238</v>
      </c>
      <c r="B10" t="str">
        <f>All!S10</f>
        <v>LA 56: ROBINSON CANAL BRIDGE</v>
      </c>
      <c r="C10" s="13">
        <f>All!O10</f>
        <v>20000</v>
      </c>
      <c r="D10" s="10">
        <f>All!P10</f>
        <v>44361</v>
      </c>
      <c r="E10" t="str">
        <f>All!B10</f>
        <v>FBR-OFF</v>
      </c>
    </row>
    <row r="11" spans="1:5" x14ac:dyDescent="0.25">
      <c r="A11" t="str">
        <f>All!Q11</f>
        <v>H.002238</v>
      </c>
      <c r="B11" t="str">
        <f>All!S11</f>
        <v>LA 56: ROBINSON CANAL BRIDGE</v>
      </c>
      <c r="C11" s="13">
        <f>All!O11</f>
        <v>10000</v>
      </c>
      <c r="D11" s="10">
        <f>All!P11</f>
        <v>44410</v>
      </c>
      <c r="E11" t="str">
        <f>All!B11</f>
        <v>FBR-OFF</v>
      </c>
    </row>
    <row r="12" spans="1:5" x14ac:dyDescent="0.25">
      <c r="A12" t="str">
        <f>All!Q12</f>
        <v>H.002238</v>
      </c>
      <c r="B12" t="str">
        <f>All!S12</f>
        <v>LA 56: ROBINSON CANAL BRIDGE</v>
      </c>
      <c r="C12" s="13">
        <f>All!O12</f>
        <v>16139.48</v>
      </c>
      <c r="D12" s="10">
        <f>All!P12</f>
        <v>44448</v>
      </c>
      <c r="E12" t="str">
        <f>All!B12</f>
        <v>FBR-OFF</v>
      </c>
    </row>
    <row r="13" spans="1:5" x14ac:dyDescent="0.25">
      <c r="A13" t="str">
        <f>All!Q13</f>
        <v>H.002244</v>
      </c>
      <c r="B13" t="str">
        <f>All!S13</f>
        <v>LA 56: BOUDREAUX CANAL MB REPLACEMENT</v>
      </c>
      <c r="C13" s="13">
        <f>All!O13</f>
        <v>10596.85</v>
      </c>
      <c r="D13" s="10">
        <f>All!P13</f>
        <v>44405</v>
      </c>
      <c r="E13" t="str">
        <f>All!B13</f>
        <v>STP FLEX</v>
      </c>
    </row>
    <row r="14" spans="1:5" x14ac:dyDescent="0.25">
      <c r="A14" t="str">
        <f>All!Q14</f>
        <v>H.002244</v>
      </c>
      <c r="B14" t="str">
        <f>All!S14</f>
        <v>LA 56: BOUDREAUX CANAL MB REPLACEMENT</v>
      </c>
      <c r="C14" s="13">
        <f>All!O14</f>
        <v>20000</v>
      </c>
      <c r="D14" s="10">
        <f>All!P14</f>
        <v>44424</v>
      </c>
      <c r="E14" t="str">
        <f>All!B14</f>
        <v>RCAF</v>
      </c>
    </row>
    <row r="15" spans="1:5" x14ac:dyDescent="0.25">
      <c r="A15" t="str">
        <f>All!Q15</f>
        <v>H.002244</v>
      </c>
      <c r="B15" t="str">
        <f>All!S15</f>
        <v>LA 56: BOUDREAUX CANAL MB REPLACEMENT</v>
      </c>
      <c r="C15" s="13">
        <f>All!O15</f>
        <v>39456.82</v>
      </c>
      <c r="D15" s="10">
        <f>All!P15</f>
        <v>44315</v>
      </c>
      <c r="E15" t="str">
        <f>All!B15</f>
        <v>STP FLEX</v>
      </c>
    </row>
    <row r="16" spans="1:5" x14ac:dyDescent="0.25">
      <c r="A16" t="str">
        <f>All!Q16</f>
        <v>H.002244</v>
      </c>
      <c r="B16" t="str">
        <f>All!S16</f>
        <v>LA 56: BOUDREAUX CANAL MB REPLACEMENT</v>
      </c>
      <c r="C16" s="13">
        <f>All!O16</f>
        <v>22227.74</v>
      </c>
      <c r="D16" s="10">
        <f>All!P16</f>
        <v>44459</v>
      </c>
      <c r="E16" t="str">
        <f>All!B16</f>
        <v>STP FLEX</v>
      </c>
    </row>
    <row r="17" spans="1:5" x14ac:dyDescent="0.25">
      <c r="A17" t="str">
        <f>All!Q17</f>
        <v>H.002794</v>
      </c>
      <c r="B17" t="str">
        <f>All!S17</f>
        <v>LA 308: CANAL BRIDGES NEAR LAROSE</v>
      </c>
      <c r="C17" s="13">
        <f>All!O17</f>
        <v>21831.87</v>
      </c>
      <c r="D17" s="10">
        <f>All!P17</f>
        <v>44405</v>
      </c>
      <c r="E17" t="str">
        <f>All!B17</f>
        <v>FBR-OFF</v>
      </c>
    </row>
    <row r="18" spans="1:5" x14ac:dyDescent="0.25">
      <c r="A18" t="str">
        <f>All!Q18</f>
        <v>H.002794</v>
      </c>
      <c r="B18" t="str">
        <f>All!S18</f>
        <v>LA 308: CANAL BRIDGES NEAR LAROSE</v>
      </c>
      <c r="C18" s="13">
        <f>All!O18</f>
        <v>6684.66</v>
      </c>
      <c r="D18" s="10">
        <f>All!P18</f>
        <v>44298</v>
      </c>
      <c r="E18" t="str">
        <f>All!B18</f>
        <v>STP FLEX</v>
      </c>
    </row>
    <row r="19" spans="1:5" x14ac:dyDescent="0.25">
      <c r="A19" t="str">
        <f>All!Q19</f>
        <v>H.002794</v>
      </c>
      <c r="B19" t="str">
        <f>All!S19</f>
        <v>LA 308: CANAL BRIDGES NEAR LAROSE</v>
      </c>
      <c r="C19" s="13">
        <f>All!O19</f>
        <v>59020.6</v>
      </c>
      <c r="D19" s="10">
        <f>All!P19</f>
        <v>44305</v>
      </c>
      <c r="E19" t="str">
        <f>All!B19</f>
        <v>STP FLEX</v>
      </c>
    </row>
    <row r="20" spans="1:5" x14ac:dyDescent="0.25">
      <c r="A20" t="str">
        <f>All!Q20</f>
        <v>H.007350</v>
      </c>
      <c r="B20" t="str">
        <f>All!S20</f>
        <v>HOLLYWOOD RD. WIDENING</v>
      </c>
      <c r="C20" s="13">
        <f>All!O20</f>
        <v>1140.8699999999999</v>
      </c>
      <c r="D20" s="10">
        <f>All!P20</f>
        <v>44243</v>
      </c>
      <c r="E20" t="str">
        <f>All!B20</f>
        <v>STP&lt;200K</v>
      </c>
    </row>
    <row r="21" spans="1:5" x14ac:dyDescent="0.25">
      <c r="A21" t="str">
        <f>All!Q21</f>
        <v>H.007350</v>
      </c>
      <c r="B21" t="str">
        <f>All!S21</f>
        <v>HOLLYWOOD RD. WIDENING</v>
      </c>
      <c r="C21" s="13">
        <f>All!O21</f>
        <v>0</v>
      </c>
      <c r="D21" s="10">
        <f>All!P21</f>
        <v>44249</v>
      </c>
      <c r="E21" t="str">
        <f>All!B21</f>
        <v>STP&lt;200K</v>
      </c>
    </row>
    <row r="22" spans="1:5" x14ac:dyDescent="0.25">
      <c r="A22" t="str">
        <f>All!Q22</f>
        <v>H.007351</v>
      </c>
      <c r="B22" t="str">
        <f>All!S22</f>
        <v>COUNTRY DRIVE WIDENING PHASE A</v>
      </c>
      <c r="C22" s="13">
        <f>All!O22</f>
        <v>-6383.2</v>
      </c>
      <c r="D22" s="10">
        <f>All!P22</f>
        <v>44231</v>
      </c>
      <c r="E22" t="str">
        <f>All!B22</f>
        <v>STP&lt;200K</v>
      </c>
    </row>
    <row r="23" spans="1:5" x14ac:dyDescent="0.25">
      <c r="A23" t="str">
        <f>All!Q23</f>
        <v>H.008118</v>
      </c>
      <c r="B23" t="str">
        <f>All!S23</f>
        <v>LA 653: BAYOU DUMAR BRIDGE REPLACEMENT</v>
      </c>
      <c r="C23" s="13">
        <f>All!O23</f>
        <v>20000</v>
      </c>
      <c r="D23" s="10">
        <f>All!P23</f>
        <v>44350</v>
      </c>
      <c r="E23" t="str">
        <f>All!B23</f>
        <v>FBR-OFF</v>
      </c>
    </row>
    <row r="24" spans="1:5" x14ac:dyDescent="0.25">
      <c r="A24" t="str">
        <f>All!Q24</f>
        <v>H.008145</v>
      </c>
      <c r="B24" t="str">
        <f>All!S24</f>
        <v>LA 1:LEEVILLE TO GOLDEN MEADOW (PHASE 2)</v>
      </c>
      <c r="C24" s="13">
        <f>All!O24</f>
        <v>319455985.61000001</v>
      </c>
      <c r="D24" s="10">
        <f>All!P24</f>
        <v>44446</v>
      </c>
      <c r="E24" t="str">
        <f>All!B24</f>
        <v>NHPP</v>
      </c>
    </row>
    <row r="25" spans="1:5" x14ac:dyDescent="0.25">
      <c r="A25" t="str">
        <f>All!Q25</f>
        <v>H.008145</v>
      </c>
      <c r="B25" t="str">
        <f>All!S25</f>
        <v>LA 1:LEEVILLE TO GOLDEN MEADOW (PHASE 2)</v>
      </c>
      <c r="C25" s="13">
        <f>All!O25</f>
        <v>204965989</v>
      </c>
      <c r="D25" s="10">
        <f>All!P25</f>
        <v>44446</v>
      </c>
      <c r="E25" t="str">
        <f>All!B25</f>
        <v>FREIGHT-PR</v>
      </c>
    </row>
    <row r="26" spans="1:5" x14ac:dyDescent="0.25">
      <c r="A26" t="str">
        <f>All!Q26</f>
        <v>H.008411</v>
      </c>
      <c r="B26" t="str">
        <f>All!S26</f>
        <v>BAYOU TERREBONNE BR (LA 660)</v>
      </c>
      <c r="C26" s="13">
        <f>All!O26</f>
        <v>-5079.6000000000004</v>
      </c>
      <c r="D26" s="10">
        <f>All!P26</f>
        <v>44235</v>
      </c>
      <c r="E26" t="str">
        <f>All!B26</f>
        <v>STP FLEX</v>
      </c>
    </row>
    <row r="27" spans="1:5" x14ac:dyDescent="0.25">
      <c r="A27" t="str">
        <f>All!Q27</f>
        <v>H.008411</v>
      </c>
      <c r="B27" t="str">
        <f>All!S27</f>
        <v>BAYOU TERREBONNE BR (LA 660)</v>
      </c>
      <c r="C27" s="13">
        <f>All!O27</f>
        <v>-120449.74</v>
      </c>
      <c r="D27" s="10">
        <f>All!P27</f>
        <v>44235</v>
      </c>
      <c r="E27" t="str">
        <f>All!B27</f>
        <v>STP FLEX</v>
      </c>
    </row>
    <row r="28" spans="1:5" x14ac:dyDescent="0.25">
      <c r="A28" t="str">
        <f>All!Q28</f>
        <v>H.008411</v>
      </c>
      <c r="B28" t="str">
        <f>All!S28</f>
        <v>BAYOU TERREBONNE BR (LA 660)</v>
      </c>
      <c r="C28" s="13">
        <f>All!O28</f>
        <v>-9955.7800000000007</v>
      </c>
      <c r="D28" s="10">
        <f>All!P28</f>
        <v>44235</v>
      </c>
      <c r="E28" t="str">
        <f>All!B28</f>
        <v>STP&lt;200K</v>
      </c>
    </row>
    <row r="29" spans="1:5" x14ac:dyDescent="0.25">
      <c r="A29" t="str">
        <f>All!Q29</f>
        <v>H.009664</v>
      </c>
      <c r="B29" t="str">
        <f>All!S29</f>
        <v>LA 20: LA 648 - JACKSON ST.</v>
      </c>
      <c r="C29" s="13">
        <f>All!O29</f>
        <v>-74193.259999999995</v>
      </c>
      <c r="D29" s="10">
        <f>All!P29</f>
        <v>44131</v>
      </c>
      <c r="E29" t="str">
        <f>All!B29</f>
        <v>STP&lt;200K</v>
      </c>
    </row>
    <row r="30" spans="1:5" x14ac:dyDescent="0.25">
      <c r="A30" t="str">
        <f>All!Q30</f>
        <v>H.009766</v>
      </c>
      <c r="B30" t="str">
        <f>All!S30</f>
        <v>WPARK AVE: ROYCE ST-MARIETTA PL SIDEWALK</v>
      </c>
      <c r="C30" s="13">
        <f>All!O30</f>
        <v>-82540.17</v>
      </c>
      <c r="D30" s="10">
        <f>All!P30</f>
        <v>44119</v>
      </c>
      <c r="E30" t="str">
        <f>All!B30</f>
        <v>TAP-FLEX</v>
      </c>
    </row>
    <row r="31" spans="1:5" x14ac:dyDescent="0.25">
      <c r="A31" t="str">
        <f>All!Q31</f>
        <v>H.010408</v>
      </c>
      <c r="B31" t="str">
        <f>All!S31</f>
        <v>LA 1: VALENTINE BR. - ELSON LN.</v>
      </c>
      <c r="C31" s="13">
        <f>All!O31</f>
        <v>-680802.69</v>
      </c>
      <c r="D31" s="10">
        <f>All!P31</f>
        <v>44396</v>
      </c>
      <c r="E31" t="str">
        <f>All!B31</f>
        <v>NHPP</v>
      </c>
    </row>
    <row r="32" spans="1:5" x14ac:dyDescent="0.25">
      <c r="A32" t="str">
        <f>All!Q32</f>
        <v>H.010410</v>
      </c>
      <c r="B32" t="str">
        <f>All!S32</f>
        <v>LA 24/LA 20: LA 664 - DUCROS RD</v>
      </c>
      <c r="C32" s="13">
        <f>All!O32</f>
        <v>308220.06</v>
      </c>
      <c r="D32" s="10">
        <f>All!P32</f>
        <v>44259</v>
      </c>
      <c r="E32" t="str">
        <f>All!B32</f>
        <v>NHPP</v>
      </c>
    </row>
    <row r="33" spans="1:5" x14ac:dyDescent="0.25">
      <c r="A33" t="str">
        <f>All!Q33</f>
        <v>H.010412</v>
      </c>
      <c r="B33" t="str">
        <f>All!S33</f>
        <v>LA 57: THOMPSON RD - CEDAR GROVE RD</v>
      </c>
      <c r="C33" s="13">
        <f>All!O33</f>
        <v>-33782.199999999997</v>
      </c>
      <c r="D33" s="10">
        <f>All!P33</f>
        <v>44396</v>
      </c>
      <c r="E33" t="str">
        <f>All!B33</f>
        <v>STP&lt;200K</v>
      </c>
    </row>
    <row r="34" spans="1:5" x14ac:dyDescent="0.25">
      <c r="A34" t="str">
        <f>All!Q34</f>
        <v>H.010688</v>
      </c>
      <c r="B34" t="str">
        <f>All!S34</f>
        <v>LA 3235: IMP @ LA 3162, LA 3161 &amp; LA 657</v>
      </c>
      <c r="C34" s="13">
        <f>All!O34</f>
        <v>50000</v>
      </c>
      <c r="D34" s="10">
        <f>All!P34</f>
        <v>44334</v>
      </c>
      <c r="E34" t="str">
        <f>All!B34</f>
        <v>HSIP</v>
      </c>
    </row>
    <row r="35" spans="1:5" x14ac:dyDescent="0.25">
      <c r="A35" t="str">
        <f>All!Q35</f>
        <v>H.010688</v>
      </c>
      <c r="B35" t="str">
        <f>All!S35</f>
        <v>LA 3235: IMP @ LA 3162, LA 3161 &amp; LA 657</v>
      </c>
      <c r="C35" s="13">
        <f>All!O35</f>
        <v>298909.90000000002</v>
      </c>
      <c r="D35" s="10">
        <f>All!P35</f>
        <v>44232</v>
      </c>
      <c r="E35" t="str">
        <f>All!B35</f>
        <v>HSIP</v>
      </c>
    </row>
    <row r="36" spans="1:5" x14ac:dyDescent="0.25">
      <c r="A36" t="str">
        <f>All!Q36</f>
        <v>H.010688</v>
      </c>
      <c r="B36" t="str">
        <f>All!S36</f>
        <v>LA 3235: IMP @ LA 3162, LA 3161 &amp; LA 657</v>
      </c>
      <c r="C36" s="13">
        <f>All!O36</f>
        <v>382935.08</v>
      </c>
      <c r="D36" s="10">
        <f>All!P36</f>
        <v>44187</v>
      </c>
      <c r="E36" t="str">
        <f>All!B36</f>
        <v>HSIP</v>
      </c>
    </row>
    <row r="37" spans="1:5" x14ac:dyDescent="0.25">
      <c r="A37" t="str">
        <f>All!Q37</f>
        <v>H.010890</v>
      </c>
      <c r="B37" t="str">
        <f>All!S37</f>
        <v>LA 182: ROUNDABOUT AT HOLLYWOOD RD</v>
      </c>
      <c r="C37" s="13">
        <f>All!O37</f>
        <v>150645.73000000001</v>
      </c>
      <c r="D37" s="10">
        <f>All!P37</f>
        <v>44138</v>
      </c>
      <c r="E37" t="str">
        <f>All!B37</f>
        <v>STP&lt;200K</v>
      </c>
    </row>
    <row r="38" spans="1:5" x14ac:dyDescent="0.25">
      <c r="A38" t="str">
        <f>All!Q38</f>
        <v>H.010890</v>
      </c>
      <c r="B38" t="str">
        <f>All!S38</f>
        <v>LA 182: ROUNDABOUT AT HOLLYWOOD RD</v>
      </c>
      <c r="C38" s="13">
        <f>All!O38</f>
        <v>199846.41</v>
      </c>
      <c r="D38" s="10">
        <f>All!P38</f>
        <v>44221</v>
      </c>
      <c r="E38" t="str">
        <f>All!B38</f>
        <v>STP&lt;200K</v>
      </c>
    </row>
    <row r="39" spans="1:5" x14ac:dyDescent="0.25">
      <c r="A39" t="str">
        <f>All!Q39</f>
        <v>H.010890</v>
      </c>
      <c r="B39" t="str">
        <f>All!S39</f>
        <v>LA 182: ROUNDABOUT AT HOLLYWOOD RD</v>
      </c>
      <c r="C39" s="13">
        <f>All!O39</f>
        <v>37140.730000000003</v>
      </c>
      <c r="D39" s="10">
        <f>All!P39</f>
        <v>44230</v>
      </c>
      <c r="E39" t="str">
        <f>All!B39</f>
        <v>STP&lt;200K</v>
      </c>
    </row>
    <row r="40" spans="1:5" x14ac:dyDescent="0.25">
      <c r="A40" t="str">
        <f>All!Q40</f>
        <v>H.010890</v>
      </c>
      <c r="B40" t="str">
        <f>All!S40</f>
        <v>LA 182: ROUNDABOUT AT HOLLYWOOD RD</v>
      </c>
      <c r="C40" s="13">
        <f>All!O40</f>
        <v>11065.83</v>
      </c>
      <c r="D40" s="10">
        <f>All!P40</f>
        <v>44279</v>
      </c>
      <c r="E40" t="str">
        <f>All!B40</f>
        <v>STP&lt;200K</v>
      </c>
    </row>
    <row r="41" spans="1:5" x14ac:dyDescent="0.25">
      <c r="A41" t="str">
        <f>All!Q41</f>
        <v>H.011159</v>
      </c>
      <c r="B41" t="str">
        <f>All!S41</f>
        <v>CAROLL STREET BRIDGE/ BAYOU BLACK</v>
      </c>
      <c r="C41" s="13">
        <f>All!O41</f>
        <v>-796.95</v>
      </c>
      <c r="D41" s="10">
        <f>All!P41</f>
        <v>44376</v>
      </c>
      <c r="E41" t="str">
        <f>All!B41</f>
        <v>FBR-OFF</v>
      </c>
    </row>
    <row r="42" spans="1:5" x14ac:dyDescent="0.25">
      <c r="A42" t="str">
        <f>All!Q42</f>
        <v>H.011159</v>
      </c>
      <c r="B42" t="str">
        <f>All!S42</f>
        <v>CAROLL STREET BRIDGE/ BAYOU BLACK</v>
      </c>
      <c r="C42" s="13">
        <f>All!O42</f>
        <v>-4137</v>
      </c>
      <c r="D42" s="10">
        <f>All!P42</f>
        <v>44376</v>
      </c>
      <c r="E42" t="str">
        <f>All!B42</f>
        <v>FBR-OFF</v>
      </c>
    </row>
    <row r="43" spans="1:5" x14ac:dyDescent="0.25">
      <c r="A43" t="str">
        <f>All!Q43</f>
        <v>H.011516</v>
      </c>
      <c r="B43" t="str">
        <f>All!S43</f>
        <v>US 90 @ LA 182</v>
      </c>
      <c r="C43" s="13">
        <f>All!O43</f>
        <v>-15675.8</v>
      </c>
      <c r="D43" s="10">
        <f>All!P43</f>
        <v>44131</v>
      </c>
      <c r="E43" t="str">
        <f>All!B43</f>
        <v>NHPP</v>
      </c>
    </row>
    <row r="44" spans="1:5" x14ac:dyDescent="0.25">
      <c r="A44" t="str">
        <f>All!Q44</f>
        <v>H.011517</v>
      </c>
      <c r="B44" t="str">
        <f>All!S44</f>
        <v>LA 654: LA 308 - GHEENS S. CUT RD.</v>
      </c>
      <c r="C44" s="13">
        <f>All!O44</f>
        <v>464489.34</v>
      </c>
      <c r="D44" s="10">
        <f>All!P44</f>
        <v>44368</v>
      </c>
      <c r="E44" t="str">
        <f>All!B44</f>
        <v>STP FLEX</v>
      </c>
    </row>
    <row r="45" spans="1:5" x14ac:dyDescent="0.25">
      <c r="A45" t="str">
        <f>All!Q45</f>
        <v>H.011517</v>
      </c>
      <c r="B45" t="str">
        <f>All!S45</f>
        <v>LA 654: LA 308 - GHEENS S. CUT RD.</v>
      </c>
      <c r="C45" s="13">
        <f>All!O45</f>
        <v>31190.19</v>
      </c>
      <c r="D45" s="10">
        <f>All!P45</f>
        <v>44462</v>
      </c>
      <c r="E45" t="str">
        <f>All!B45</f>
        <v>STP FLEX</v>
      </c>
    </row>
    <row r="46" spans="1:5" x14ac:dyDescent="0.25">
      <c r="A46" t="str">
        <f>All!Q46</f>
        <v>H.011915</v>
      </c>
      <c r="B46" t="str">
        <f>All!S46</f>
        <v>AIRPORT CONNECTOR ROAD AND BRIDGE</v>
      </c>
      <c r="C46" s="13">
        <f>All!O46</f>
        <v>-296490.75</v>
      </c>
      <c r="D46" s="10">
        <f>All!P46</f>
        <v>44271</v>
      </c>
      <c r="E46" t="str">
        <f>All!B46</f>
        <v>STP FLEX</v>
      </c>
    </row>
    <row r="47" spans="1:5" x14ac:dyDescent="0.25">
      <c r="A47" t="str">
        <f>All!Q47</f>
        <v>H.011915</v>
      </c>
      <c r="B47" t="str">
        <f>All!S47</f>
        <v>AIRPORT CONNECTOR ROAD AND BRIDGE</v>
      </c>
      <c r="C47" s="13">
        <f>All!O47</f>
        <v>-10733777.5</v>
      </c>
      <c r="D47" s="10">
        <f>All!P47</f>
        <v>44265</v>
      </c>
      <c r="E47" t="str">
        <f>All!B47</f>
        <v>DEMO DISC</v>
      </c>
    </row>
    <row r="48" spans="1:5" x14ac:dyDescent="0.25">
      <c r="A48" t="str">
        <f>All!Q48</f>
        <v>H.011915</v>
      </c>
      <c r="B48" t="str">
        <f>All!S48</f>
        <v>AIRPORT CONNECTOR ROAD AND BRIDGE</v>
      </c>
      <c r="C48" s="13">
        <f>All!O48</f>
        <v>409923.49</v>
      </c>
      <c r="D48" s="10">
        <f>All!P48</f>
        <v>44265</v>
      </c>
      <c r="E48" t="str">
        <f>All!B48</f>
        <v>STP FLEX</v>
      </c>
    </row>
    <row r="49" spans="1:5" x14ac:dyDescent="0.25">
      <c r="A49" t="str">
        <f>All!Q49</f>
        <v>H.011915</v>
      </c>
      <c r="B49" t="str">
        <f>All!S49</f>
        <v>AIRPORT CONNECTOR ROAD AND BRIDGE</v>
      </c>
      <c r="C49" s="13">
        <f>All!O49</f>
        <v>3036790.73</v>
      </c>
      <c r="D49" s="10">
        <f>All!P49</f>
        <v>44265</v>
      </c>
      <c r="E49" t="str">
        <f>All!B49</f>
        <v>STP FLEX</v>
      </c>
    </row>
    <row r="50" spans="1:5" x14ac:dyDescent="0.25">
      <c r="A50" t="str">
        <f>All!Q50</f>
        <v>H.011915</v>
      </c>
      <c r="B50" t="str">
        <f>All!S50</f>
        <v>AIRPORT CONNECTOR ROAD AND BRIDGE</v>
      </c>
      <c r="C50" s="13">
        <f>All!O50</f>
        <v>7344468.5999999996</v>
      </c>
      <c r="D50" s="10">
        <f>All!P50</f>
        <v>44265</v>
      </c>
      <c r="E50" t="str">
        <f>All!B50</f>
        <v>STP FLEX</v>
      </c>
    </row>
    <row r="51" spans="1:5" x14ac:dyDescent="0.25">
      <c r="A51" t="str">
        <f>All!Q51</f>
        <v>H.011915</v>
      </c>
      <c r="B51" t="str">
        <f>All!S51</f>
        <v>AIRPORT CONNECTOR ROAD AND BRIDGE</v>
      </c>
      <c r="C51" s="13">
        <f>All!O51</f>
        <v>-1692944.7</v>
      </c>
      <c r="D51" s="10">
        <f>All!P51</f>
        <v>44265</v>
      </c>
      <c r="E51" t="str">
        <f>All!B51</f>
        <v>DEMO DISC</v>
      </c>
    </row>
    <row r="52" spans="1:5" x14ac:dyDescent="0.25">
      <c r="A52" t="str">
        <f>All!Q52</f>
        <v>H.011970</v>
      </c>
      <c r="B52" t="str">
        <f>All!S52</f>
        <v>LA 182: BAYOU TERREBONNE BRIDGES</v>
      </c>
      <c r="C52" s="13">
        <f>All!O52</f>
        <v>11077.69</v>
      </c>
      <c r="D52" s="10">
        <f>All!P52</f>
        <v>44131</v>
      </c>
      <c r="E52" t="str">
        <f>All!B52</f>
        <v>STP FLEX</v>
      </c>
    </row>
    <row r="53" spans="1:5" x14ac:dyDescent="0.25">
      <c r="A53" t="str">
        <f>All!Q53</f>
        <v>H.011970</v>
      </c>
      <c r="B53" t="str">
        <f>All!S53</f>
        <v>LA 182: BAYOU TERREBONNE BRIDGES</v>
      </c>
      <c r="C53" s="13">
        <f>All!O53</f>
        <v>50000</v>
      </c>
      <c r="D53" s="10">
        <f>All!P53</f>
        <v>44350</v>
      </c>
      <c r="E53" t="str">
        <f>All!B53</f>
        <v>STP FLEX</v>
      </c>
    </row>
    <row r="54" spans="1:5" x14ac:dyDescent="0.25">
      <c r="A54" t="str">
        <f>All!Q54</f>
        <v>H.012026</v>
      </c>
      <c r="B54" t="str">
        <f>All!S54</f>
        <v>BAYOU TERREBONNE EAST SW PROJECT, PH 2</v>
      </c>
      <c r="C54" s="13">
        <f>All!O54</f>
        <v>231935.54</v>
      </c>
      <c r="D54" s="10">
        <f>All!P54</f>
        <v>44334</v>
      </c>
      <c r="E54" t="str">
        <f>All!B54</f>
        <v>TAP&lt;200K</v>
      </c>
    </row>
    <row r="55" spans="1:5" x14ac:dyDescent="0.25">
      <c r="A55" t="str">
        <f>All!Q55</f>
        <v>H.012338</v>
      </c>
      <c r="B55" t="str">
        <f>All!S55</f>
        <v>CIVIC CENTER SIDEWALKS</v>
      </c>
      <c r="C55" s="13">
        <f>All!O55</f>
        <v>288173.65999999997</v>
      </c>
      <c r="D55" s="10">
        <f>All!P55</f>
        <v>44203</v>
      </c>
      <c r="E55" t="str">
        <f>All!B55</f>
        <v>STP&lt;200K</v>
      </c>
    </row>
    <row r="56" spans="1:5" x14ac:dyDescent="0.25">
      <c r="A56" t="str">
        <f>All!Q56</f>
        <v>H.012338</v>
      </c>
      <c r="B56" t="str">
        <f>All!S56</f>
        <v>CIVIC CENTER SIDEWALKS</v>
      </c>
      <c r="C56" s="13">
        <f>All!O56</f>
        <v>101021.19</v>
      </c>
      <c r="D56" s="10">
        <f>All!P56</f>
        <v>44389</v>
      </c>
      <c r="E56" t="str">
        <f>All!B56</f>
        <v>STP&lt;200K</v>
      </c>
    </row>
    <row r="57" spans="1:5" x14ac:dyDescent="0.25">
      <c r="A57" t="str">
        <f>All!Q57</f>
        <v>H.012339</v>
      </c>
      <c r="B57" t="str">
        <f>All!S57</f>
        <v>LA 24 SIDEWALK REHAB</v>
      </c>
      <c r="C57" s="13">
        <f>All!O57</f>
        <v>20000</v>
      </c>
      <c r="D57" s="10">
        <f>All!P57</f>
        <v>44334</v>
      </c>
      <c r="E57" t="str">
        <f>All!B57</f>
        <v>STP&lt;200K</v>
      </c>
    </row>
    <row r="58" spans="1:5" x14ac:dyDescent="0.25">
      <c r="A58" t="str">
        <f>All!Q58</f>
        <v>H.012339</v>
      </c>
      <c r="B58" t="str">
        <f>All!S58</f>
        <v>LA 24 SIDEWALK REHAB</v>
      </c>
      <c r="C58" s="13">
        <f>All!O58</f>
        <v>389871.26</v>
      </c>
      <c r="D58" s="10">
        <f>All!P58</f>
        <v>44454</v>
      </c>
      <c r="E58" t="str">
        <f>All!B58</f>
        <v>STP&lt;200K</v>
      </c>
    </row>
    <row r="59" spans="1:5" x14ac:dyDescent="0.25">
      <c r="A59" t="str">
        <f>All!Q59</f>
        <v>H.012347</v>
      </c>
      <c r="B59" t="str">
        <f>All!S59</f>
        <v>LA 182: RT TURN LANES AT LA 660 &amp; LA 316</v>
      </c>
      <c r="C59" s="13">
        <f>All!O59</f>
        <v>55821.17</v>
      </c>
      <c r="D59" s="10">
        <f>All!P59</f>
        <v>44210</v>
      </c>
      <c r="E59" t="str">
        <f>All!B59</f>
        <v>STP FLEX</v>
      </c>
    </row>
    <row r="60" spans="1:5" x14ac:dyDescent="0.25">
      <c r="A60" t="str">
        <f>All!Q60</f>
        <v>H.012593</v>
      </c>
      <c r="B60" t="str">
        <f>All!S60</f>
        <v>LA 308: TURN LANE AT LA 648</v>
      </c>
      <c r="C60" s="13">
        <f>All!O60</f>
        <v>50000</v>
      </c>
      <c r="D60" s="10">
        <f>All!P60</f>
        <v>44356</v>
      </c>
      <c r="E60" t="str">
        <f>All!B60</f>
        <v>STP FLEX</v>
      </c>
    </row>
    <row r="61" spans="1:5" x14ac:dyDescent="0.25">
      <c r="A61" t="str">
        <f>All!Q61</f>
        <v>H.012609</v>
      </c>
      <c r="B61" t="str">
        <f>All!S61</f>
        <v>LA 182: RIGHT TURN LANE AT LA 24</v>
      </c>
      <c r="C61" s="13">
        <f>All!O61</f>
        <v>-6749.76</v>
      </c>
      <c r="D61" s="10">
        <f>All!P61</f>
        <v>44232</v>
      </c>
      <c r="E61" t="str">
        <f>All!B61</f>
        <v>STP FLEX</v>
      </c>
    </row>
    <row r="62" spans="1:5" x14ac:dyDescent="0.25">
      <c r="A62" t="str">
        <f>All!Q62</f>
        <v>H.012854</v>
      </c>
      <c r="B62" t="str">
        <f>All!S62</f>
        <v>LOCKPORT: LA 655, 655-S &amp; 3230-1 TO - 6</v>
      </c>
      <c r="C62" s="13">
        <f>All!O62</f>
        <v>-1813.96</v>
      </c>
      <c r="D62" s="10">
        <f>All!P62</f>
        <v>44368</v>
      </c>
      <c r="E62" t="str">
        <f>All!B62</f>
        <v>STP FLEX</v>
      </c>
    </row>
    <row r="63" spans="1:5" x14ac:dyDescent="0.25">
      <c r="A63" t="str">
        <f>All!Q63</f>
        <v>H.012859</v>
      </c>
      <c r="B63" t="str">
        <f>All!S63</f>
        <v>CIVIC CENTER BLVD @ VALHI BLVD</v>
      </c>
      <c r="C63" s="13">
        <f>All!O63</f>
        <v>-3181.01</v>
      </c>
      <c r="D63" s="10">
        <f>All!P63</f>
        <v>44224</v>
      </c>
      <c r="E63" t="str">
        <f>All!B63</f>
        <v>STP&lt;200K</v>
      </c>
    </row>
    <row r="64" spans="1:5" x14ac:dyDescent="0.25">
      <c r="A64" t="str">
        <f>All!Q64</f>
        <v>H.012891</v>
      </c>
      <c r="B64" t="str">
        <f>All!S64</f>
        <v>LA 300: BAYOU LALOUTRE BRIDGE</v>
      </c>
      <c r="C64" s="13">
        <f>All!O64</f>
        <v>292259.05</v>
      </c>
      <c r="D64" s="10">
        <f>All!P64</f>
        <v>44298</v>
      </c>
      <c r="E64" t="str">
        <f>All!B64</f>
        <v>STP FLEX</v>
      </c>
    </row>
    <row r="65" spans="1:5" x14ac:dyDescent="0.25">
      <c r="A65" t="str">
        <f>All!Q65</f>
        <v>H.012994</v>
      </c>
      <c r="B65" t="str">
        <f>All!S65</f>
        <v>LA 3197: BARROW ST - LA 182</v>
      </c>
      <c r="C65" s="13">
        <f>All!O65</f>
        <v>42375.26</v>
      </c>
      <c r="D65" s="10">
        <f>All!P65</f>
        <v>44258</v>
      </c>
      <c r="E65" t="str">
        <f>All!B65</f>
        <v>STP FLEX</v>
      </c>
    </row>
    <row r="66" spans="1:5" x14ac:dyDescent="0.25">
      <c r="A66" t="str">
        <f>All!Q66</f>
        <v>H.013084</v>
      </c>
      <c r="B66" t="str">
        <f>All!S66</f>
        <v>PELTIER PARK SIDEWALK</v>
      </c>
      <c r="C66" s="13">
        <f>All!O66</f>
        <v>-228.94</v>
      </c>
      <c r="D66" s="10">
        <f>All!P66</f>
        <v>44385</v>
      </c>
      <c r="E66" t="str">
        <f>All!B66</f>
        <v>HSIPPEN</v>
      </c>
    </row>
    <row r="67" spans="1:5" x14ac:dyDescent="0.25">
      <c r="A67" t="str">
        <f>All!Q67</f>
        <v>H.013084</v>
      </c>
      <c r="B67" t="str">
        <f>All!S67</f>
        <v>PELTIER PARK SIDEWALK</v>
      </c>
      <c r="C67" s="13">
        <f>All!O67</f>
        <v>-7647.47</v>
      </c>
      <c r="D67" s="10">
        <f>All!P67</f>
        <v>44385</v>
      </c>
      <c r="E67" t="str">
        <f>All!B67</f>
        <v>HSIPPEN</v>
      </c>
    </row>
    <row r="68" spans="1:5" x14ac:dyDescent="0.25">
      <c r="A68" t="str">
        <f>All!Q68</f>
        <v>H.013084</v>
      </c>
      <c r="B68" t="str">
        <f>All!S68</f>
        <v>PELTIER PARK SIDEWALK</v>
      </c>
      <c r="C68" s="13">
        <f>All!O68</f>
        <v>-48580.9</v>
      </c>
      <c r="D68" s="10">
        <f>All!P68</f>
        <v>44385</v>
      </c>
      <c r="E68" t="str">
        <f>All!B68</f>
        <v>HSIPPEN</v>
      </c>
    </row>
    <row r="69" spans="1:5" x14ac:dyDescent="0.25">
      <c r="A69" t="str">
        <f>All!Q69</f>
        <v>H.013199</v>
      </c>
      <c r="B69" t="str">
        <f>All!S69</f>
        <v>COUNTRY ESTATES DR OVER ST. LOUIS BAYOU</v>
      </c>
      <c r="C69" s="13">
        <f>All!O69</f>
        <v>45941.87</v>
      </c>
      <c r="D69" s="10">
        <f>All!P69</f>
        <v>44187</v>
      </c>
      <c r="E69" t="str">
        <f>All!B69</f>
        <v>STP FLEX</v>
      </c>
    </row>
    <row r="70" spans="1:5" x14ac:dyDescent="0.25">
      <c r="A70" t="str">
        <f>All!Q70</f>
        <v>H.013225</v>
      </c>
      <c r="B70" t="str">
        <f>All!S70</f>
        <v>LA 1: LA 1 BRIDGE - FALGOUT LN</v>
      </c>
      <c r="C70" s="13">
        <f>All!O70</f>
        <v>7703.01</v>
      </c>
      <c r="D70" s="10">
        <f>All!P70</f>
        <v>44425</v>
      </c>
      <c r="E70" t="str">
        <f>All!B70</f>
        <v>STP FLEX</v>
      </c>
    </row>
    <row r="71" spans="1:5" x14ac:dyDescent="0.25">
      <c r="A71" t="str">
        <f>All!Q71</f>
        <v>H.013225</v>
      </c>
      <c r="B71" t="str">
        <f>All!S71</f>
        <v>LA 1: LA 1 BRIDGE - FALGOUT LN</v>
      </c>
      <c r="C71" s="13">
        <f>All!O71</f>
        <v>142037.95000000001</v>
      </c>
      <c r="D71" s="10">
        <f>All!P71</f>
        <v>44425</v>
      </c>
      <c r="E71" t="str">
        <f>All!B71</f>
        <v>NHPP</v>
      </c>
    </row>
    <row r="72" spans="1:5" x14ac:dyDescent="0.25">
      <c r="A72" t="str">
        <f>All!Q72</f>
        <v>H.013250</v>
      </c>
      <c r="B72" t="str">
        <f>All!S72</f>
        <v>US 90: LA 308 - 2.3 MI E LA 182</v>
      </c>
      <c r="C72" s="13">
        <f>All!O72</f>
        <v>-3356045.83</v>
      </c>
      <c r="D72" s="10">
        <f>All!P72</f>
        <v>44131</v>
      </c>
      <c r="E72" t="str">
        <f>All!B72</f>
        <v>NHPP</v>
      </c>
    </row>
    <row r="73" spans="1:5" x14ac:dyDescent="0.25">
      <c r="A73" t="str">
        <f>All!Q73</f>
        <v>H.013506</v>
      </c>
      <c r="B73" t="str">
        <f>All!S73</f>
        <v>2018-2023 SHSP S.CENTRAL REG. COALITION</v>
      </c>
      <c r="C73" s="13">
        <f>All!O73</f>
        <v>344000</v>
      </c>
      <c r="D73" s="10">
        <f>All!P73</f>
        <v>44462</v>
      </c>
      <c r="E73" t="str">
        <f>All!B73</f>
        <v>HSIPPEN</v>
      </c>
    </row>
    <row r="74" spans="1:5" x14ac:dyDescent="0.25">
      <c r="A74" t="str">
        <f>All!Q74</f>
        <v>H.013741</v>
      </c>
      <c r="B74" t="str">
        <f>All!S74</f>
        <v>LA 55: HUMBLE CANAL TO LA 58</v>
      </c>
      <c r="C74" s="13">
        <f>All!O74</f>
        <v>1812064.93</v>
      </c>
      <c r="D74" s="10">
        <f>All!P74</f>
        <v>44328</v>
      </c>
      <c r="E74" t="str">
        <f>All!B74</f>
        <v>STP FLEX</v>
      </c>
    </row>
    <row r="75" spans="1:5" x14ac:dyDescent="0.25">
      <c r="A75" t="str">
        <f>All!Q75</f>
        <v>H.013741</v>
      </c>
      <c r="B75" t="str">
        <f>All!S75</f>
        <v>LA 55: HUMBLE CANAL TO LA 58</v>
      </c>
      <c r="C75" s="13">
        <f>All!O75</f>
        <v>341472.56</v>
      </c>
      <c r="D75" s="10">
        <f>All!P75</f>
        <v>44399</v>
      </c>
      <c r="E75" t="str">
        <f>All!B75</f>
        <v>STP FLEX</v>
      </c>
    </row>
    <row r="76" spans="1:5" x14ac:dyDescent="0.25">
      <c r="A76" t="str">
        <f>All!Q76</f>
        <v>H.013761</v>
      </c>
      <c r="B76" t="str">
        <f>All!S76</f>
        <v>DISTRICT 02 APPR SLAB LEVELING PHASE 2</v>
      </c>
      <c r="C76" s="13">
        <f>All!O76</f>
        <v>-515413.2</v>
      </c>
      <c r="D76" s="10">
        <f>All!P76</f>
        <v>44131</v>
      </c>
      <c r="E76" t="str">
        <f>All!B76</f>
        <v>STP&lt;200K</v>
      </c>
    </row>
    <row r="77" spans="1:5" x14ac:dyDescent="0.25">
      <c r="A77" t="str">
        <f>All!Q77</f>
        <v>H.013761</v>
      </c>
      <c r="B77" t="str">
        <f>All!S77</f>
        <v>DISTRICT 02 APPR SLAB LEVELING PHASE 2</v>
      </c>
      <c r="C77" s="13">
        <f>All!O77</f>
        <v>94797.75</v>
      </c>
      <c r="D77" s="10">
        <f>All!P77</f>
        <v>44432</v>
      </c>
      <c r="E77" t="str">
        <f>All!B77</f>
        <v>STP&lt;200K</v>
      </c>
    </row>
    <row r="78" spans="1:5" x14ac:dyDescent="0.25">
      <c r="A78" t="str">
        <f>All!Q78</f>
        <v>H.014066</v>
      </c>
      <c r="B78" t="str">
        <f>All!S78</f>
        <v>LA 1: INTRACOASTAL - VALENTINE BR.</v>
      </c>
      <c r="C78" s="13">
        <f>All!O78</f>
        <v>3047095.15</v>
      </c>
      <c r="D78" s="10">
        <f>All!P78</f>
        <v>44207</v>
      </c>
      <c r="E78" t="str">
        <f>All!B78</f>
        <v>NHPP</v>
      </c>
    </row>
    <row r="79" spans="1:5" x14ac:dyDescent="0.25">
      <c r="A79" t="str">
        <f>All!Q79</f>
        <v>H.014066</v>
      </c>
      <c r="B79" t="str">
        <f>All!S79</f>
        <v>LA 1: INTRACOASTAL - VALENTINE BR.</v>
      </c>
      <c r="C79" s="13">
        <f>All!O79</f>
        <v>-890561.68</v>
      </c>
      <c r="D79" s="10">
        <f>All!P79</f>
        <v>44256</v>
      </c>
      <c r="E79" t="str">
        <f>All!B79</f>
        <v>NHPP</v>
      </c>
    </row>
    <row r="80" spans="1:5" x14ac:dyDescent="0.25">
      <c r="A80" t="str">
        <f>All!Q80</f>
        <v>H.014066</v>
      </c>
      <c r="B80" t="str">
        <f>All!S80</f>
        <v>LA 1: INTRACOASTAL - VALENTINE BR.</v>
      </c>
      <c r="C80" s="13">
        <f>All!O80</f>
        <v>101920.91</v>
      </c>
      <c r="D80" s="10">
        <f>All!P80</f>
        <v>44424</v>
      </c>
      <c r="E80" t="str">
        <f>All!B80</f>
        <v>NHPP-E</v>
      </c>
    </row>
    <row r="81" spans="1:5" x14ac:dyDescent="0.25">
      <c r="A81" t="str">
        <f>All!Q81</f>
        <v>H.014068</v>
      </c>
      <c r="B81" t="str">
        <f>All!S81</f>
        <v>LA 1: ELSON LN. - LA 182</v>
      </c>
      <c r="C81" s="13">
        <f>All!O81</f>
        <v>4586084.51</v>
      </c>
      <c r="D81" s="10">
        <f>All!P81</f>
        <v>44250</v>
      </c>
      <c r="E81" t="str">
        <f>All!B81</f>
        <v>NHPP</v>
      </c>
    </row>
    <row r="82" spans="1:5" x14ac:dyDescent="0.25">
      <c r="A82" t="str">
        <f>All!Q82</f>
        <v>H.014068</v>
      </c>
      <c r="B82" t="str">
        <f>All!S82</f>
        <v>LA 1: ELSON LN. - LA 182</v>
      </c>
      <c r="C82" s="13">
        <f>All!O82</f>
        <v>1585621.74</v>
      </c>
      <c r="D82" s="10">
        <f>All!P82</f>
        <v>44250</v>
      </c>
      <c r="E82" t="str">
        <f>All!B82</f>
        <v>STP FLEX</v>
      </c>
    </row>
    <row r="83" spans="1:5" x14ac:dyDescent="0.25">
      <c r="A83" t="str">
        <f>All!Q83</f>
        <v>H.014068</v>
      </c>
      <c r="B83" t="str">
        <f>All!S83</f>
        <v>LA 1: ELSON LN. - LA 182</v>
      </c>
      <c r="C83" s="13">
        <f>All!O83</f>
        <v>-1758403.41</v>
      </c>
      <c r="D83" s="10">
        <f>All!P83</f>
        <v>44327</v>
      </c>
      <c r="E83" t="str">
        <f>All!B83</f>
        <v>NHPP</v>
      </c>
    </row>
    <row r="84" spans="1:5" x14ac:dyDescent="0.25">
      <c r="A84" t="str">
        <f>All!Q84</f>
        <v>H.014068</v>
      </c>
      <c r="B84" t="str">
        <f>All!S84</f>
        <v>LA 1: ELSON LN. - LA 182</v>
      </c>
      <c r="C84" s="13">
        <f>All!O84</f>
        <v>-286017.09999999998</v>
      </c>
      <c r="D84" s="10">
        <f>All!P84</f>
        <v>44327</v>
      </c>
      <c r="E84" t="str">
        <f>All!B84</f>
        <v>STP FLEX</v>
      </c>
    </row>
    <row r="85" spans="1:5" x14ac:dyDescent="0.25">
      <c r="A85" t="str">
        <f>All!Q85</f>
        <v>H.014215</v>
      </c>
      <c r="B85" t="str">
        <f>All!S85</f>
        <v>LA 20: 40 ARPENT &amp; DRAIN CANAL BRS</v>
      </c>
      <c r="C85" s="13">
        <f>All!O85</f>
        <v>594364.81999999995</v>
      </c>
      <c r="D85" s="10">
        <f>All!P85</f>
        <v>44298</v>
      </c>
      <c r="E85" t="str">
        <f>All!B85</f>
        <v>STP FLEX</v>
      </c>
    </row>
    <row r="86" spans="1:5" x14ac:dyDescent="0.25">
      <c r="A86" t="str">
        <f>All!Q86</f>
        <v>H.014314</v>
      </c>
      <c r="B86" t="str">
        <f>All!S86</f>
        <v>NAPOLEONVILLE MULTI-TRAIL CONNECTOR</v>
      </c>
      <c r="C86" s="13">
        <f>All!O86</f>
        <v>136000</v>
      </c>
      <c r="D86" s="10">
        <f>All!P86</f>
        <v>44292</v>
      </c>
      <c r="E86" t="str">
        <f>All!B86</f>
        <v>RTP</v>
      </c>
    </row>
    <row r="87" spans="1:5" x14ac:dyDescent="0.25">
      <c r="A87" t="str">
        <f>All!Q87</f>
        <v>H.014326</v>
      </c>
      <c r="B87" t="str">
        <f>All!S87</f>
        <v>MENARD PED. BIKE TRAIL</v>
      </c>
      <c r="C87" s="13">
        <f>All!O87</f>
        <v>-186070.35</v>
      </c>
      <c r="D87" s="10">
        <f>All!P87</f>
        <v>44431</v>
      </c>
      <c r="E87" t="str">
        <f>All!B87</f>
        <v>RTP</v>
      </c>
    </row>
    <row r="88" spans="1:5" x14ac:dyDescent="0.25">
      <c r="A88" t="str">
        <f>All!Q88</f>
        <v>H.014326</v>
      </c>
      <c r="B88" t="str">
        <f>All!S88</f>
        <v>MENARD PED. BIKE TRAIL</v>
      </c>
      <c r="C88" s="13">
        <f>All!O88</f>
        <v>905000</v>
      </c>
      <c r="D88" s="10">
        <f>All!P88</f>
        <v>44229</v>
      </c>
      <c r="E88" t="str">
        <f>All!B88</f>
        <v>RTP</v>
      </c>
    </row>
    <row r="89" spans="1:5" x14ac:dyDescent="0.25">
      <c r="A89" t="str">
        <f>All!Q89</f>
        <v>H.014326</v>
      </c>
      <c r="B89" t="str">
        <f>All!S89</f>
        <v>MENARD PED. BIKE TRAIL</v>
      </c>
      <c r="C89" s="13">
        <f>All!O89</f>
        <v>180833</v>
      </c>
      <c r="D89" s="10">
        <f>All!P89</f>
        <v>44420</v>
      </c>
      <c r="E89" t="str">
        <f>All!B89</f>
        <v>RTP</v>
      </c>
    </row>
    <row r="90" spans="1:5" x14ac:dyDescent="0.25">
      <c r="A90" t="str">
        <f>All!Q90</f>
        <v>H.014406</v>
      </c>
      <c r="B90" t="str">
        <f>All!S90</f>
        <v>LA 661: HOUMA NAV MB ELECTRICAL REPAIR</v>
      </c>
      <c r="C90" s="13">
        <f>All!O90</f>
        <v>78620.259999999995</v>
      </c>
      <c r="D90" s="10">
        <f>All!P90</f>
        <v>44125</v>
      </c>
      <c r="E90" t="str">
        <f>All!B90</f>
        <v>STP FLEX</v>
      </c>
    </row>
    <row r="91" spans="1:5" x14ac:dyDescent="0.25">
      <c r="A91" t="str">
        <f>All!Q91</f>
        <v>H.014406</v>
      </c>
      <c r="B91" t="str">
        <f>All!S91</f>
        <v>LA 661: HOUMA NAV MB ELECTRICAL REPAIR</v>
      </c>
      <c r="C91" s="13">
        <f>All!O91</f>
        <v>420124.69</v>
      </c>
      <c r="D91" s="10">
        <f>All!P91</f>
        <v>44452</v>
      </c>
      <c r="E91" t="str">
        <f>All!B91</f>
        <v>STP FLEX</v>
      </c>
    </row>
    <row r="92" spans="1:5" x14ac:dyDescent="0.25">
      <c r="A92" t="str">
        <f>All!Q92</f>
        <v>H.014406</v>
      </c>
      <c r="B92" t="str">
        <f>All!S92</f>
        <v>LA 661: HOUMA NAV MB ELECTRICAL REPAIR</v>
      </c>
      <c r="C92" s="13">
        <f>All!O92</f>
        <v>34621.589999999997</v>
      </c>
      <c r="D92" s="10">
        <f>All!P92</f>
        <v>44462</v>
      </c>
      <c r="E92" t="str">
        <f>All!B92</f>
        <v>STP FLEX</v>
      </c>
    </row>
    <row r="93" spans="1:5" x14ac:dyDescent="0.25">
      <c r="A93" t="str">
        <f>All!Q93</f>
        <v>H.014511</v>
      </c>
      <c r="B93" t="str">
        <f>All!S93</f>
        <v>HOUMA REGIONAL ITS ARCHITECTURE UPDATE</v>
      </c>
      <c r="C93" s="13">
        <f>All!O93</f>
        <v>102771.7</v>
      </c>
      <c r="D93" s="10">
        <f>All!P93</f>
        <v>44186</v>
      </c>
      <c r="E93" t="str">
        <f>All!B93</f>
        <v>STP FLEX</v>
      </c>
    </row>
    <row r="94" spans="1:5" x14ac:dyDescent="0.25">
      <c r="A94" t="str">
        <f>All!Q94</f>
        <v>H.014795</v>
      </c>
      <c r="B94" t="str">
        <f>All!S94</f>
        <v>LA 308: GOLDEN MEADOW BR EMER HURR RPRS</v>
      </c>
      <c r="C94" s="13">
        <f>All!O94</f>
        <v>10700</v>
      </c>
      <c r="D94" s="10">
        <f>All!P94</f>
        <v>44452</v>
      </c>
      <c r="E94" t="str">
        <f>All!B94</f>
        <v>STP FLEX</v>
      </c>
    </row>
    <row r="95" spans="1:5" x14ac:dyDescent="0.25">
      <c r="A95" t="str">
        <f>All!Q95</f>
        <v>H.014808</v>
      </c>
      <c r="B95" t="str">
        <f>All!S95</f>
        <v>LA661 BYU TERREBONNE/HOWARD MB ROOF RPRS</v>
      </c>
      <c r="C95" s="13">
        <f>All!O95</f>
        <v>10294.719999999999</v>
      </c>
      <c r="D95" s="10">
        <f>All!P95</f>
        <v>44466</v>
      </c>
      <c r="E95" t="str">
        <f>All!B95</f>
        <v>STP FLEX</v>
      </c>
    </row>
    <row r="96" spans="1:5" x14ac:dyDescent="0.25">
      <c r="A96" t="str">
        <f>All!Q96</f>
        <v>H.014817</v>
      </c>
      <c r="B96" t="str">
        <f>All!S96</f>
        <v>LA 315: DULARGE MB EMER ROOF RPRS</v>
      </c>
      <c r="C96" s="13">
        <f>All!O96</f>
        <v>10422.56</v>
      </c>
      <c r="D96" s="10">
        <f>All!P96</f>
        <v>44467</v>
      </c>
      <c r="E96" t="str">
        <f>All!B96</f>
        <v>STP FLEX</v>
      </c>
    </row>
    <row r="97" spans="1:5" x14ac:dyDescent="0.25">
      <c r="A97" t="str">
        <f>All!Q97</f>
        <v>H.014825</v>
      </c>
      <c r="B97" t="str">
        <f>All!S97</f>
        <v>LA 1: EMERGENCY REPAIRS, HURRICANE IDA</v>
      </c>
      <c r="C97" s="13">
        <f>All!O97</f>
        <v>3085880</v>
      </c>
      <c r="D97" s="10">
        <f>All!P97</f>
        <v>44466</v>
      </c>
      <c r="E97" t="str">
        <f>All!B97</f>
        <v>STP FLEX</v>
      </c>
    </row>
    <row r="98" spans="1:5" x14ac:dyDescent="0.25">
      <c r="A98" t="str">
        <f>All!Q98</f>
        <v>H.014829</v>
      </c>
      <c r="B98" t="str">
        <f>All!S98</f>
        <v>LA 661: HOUMA NAV MB EMER HURR RPRS</v>
      </c>
      <c r="C98" s="13">
        <f>All!O98</f>
        <v>82657.5</v>
      </c>
      <c r="D98" s="10">
        <f>All!P98</f>
        <v>44462</v>
      </c>
      <c r="E98" t="str">
        <f>All!B98</f>
        <v>STP FLEX</v>
      </c>
    </row>
    <row r="99" spans="1:5" x14ac:dyDescent="0.25">
      <c r="B99" s="11" t="s">
        <v>270</v>
      </c>
      <c r="C99" s="14">
        <f>SUM(C2:C98)</f>
        <v>536264983.54000008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B1" zoomScaleNormal="100" workbookViewId="0">
      <selection activeCell="F12" sqref="F12"/>
    </sheetView>
  </sheetViews>
  <sheetFormatPr defaultRowHeight="13.2" x14ac:dyDescent="0.25"/>
  <cols>
    <col min="1" max="1" width="45.6640625" hidden="1" customWidth="1"/>
    <col min="2" max="2" width="45.6640625" customWidth="1"/>
    <col min="3" max="3" width="22.21875" customWidth="1"/>
    <col min="6" max="6" width="14.109375" bestFit="1" customWidth="1"/>
  </cols>
  <sheetData>
    <row r="1" spans="1:6" ht="26.4" x14ac:dyDescent="0.25">
      <c r="A1" s="15" t="s">
        <v>268</v>
      </c>
      <c r="B1" s="15" t="s">
        <v>271</v>
      </c>
      <c r="C1" s="16" t="s">
        <v>269</v>
      </c>
    </row>
    <row r="2" spans="1:6" x14ac:dyDescent="0.25">
      <c r="A2" t="str">
        <f>Table1[[#This Row],[Project Description]]</f>
        <v>LAFOURCHE-TERREBONNE SCENIC OVERLOOK</v>
      </c>
      <c r="B2" t="str">
        <f>PROPER(A2)</f>
        <v>Lafourche-Terrebonne Scenic Overlook</v>
      </c>
      <c r="C2" s="13">
        <f>Table1[[#This Row],[Total of all funds]]+Cleaned!C3</f>
        <v>325774.98</v>
      </c>
    </row>
    <row r="3" spans="1:6" x14ac:dyDescent="0.25">
      <c r="A3" t="str">
        <f>Cleaned!B4</f>
        <v>INDUSTRIAL BLVD. - THOMPSON RD.</v>
      </c>
      <c r="B3" t="str">
        <f t="shared" ref="B3:B52" si="0">PROPER(A3)</f>
        <v>Industrial Blvd. - Thompson Rd.</v>
      </c>
      <c r="C3" s="13">
        <f>Cleaned!C4+Cleaned!C5</f>
        <v>492.8</v>
      </c>
    </row>
    <row r="4" spans="1:6" x14ac:dyDescent="0.25">
      <c r="A4" t="str">
        <f>Cleaned!B6</f>
        <v>LA 56: ROBINSON CANAL BRIDGE</v>
      </c>
      <c r="B4" t="str">
        <f t="shared" si="0"/>
        <v>La 56: Robinson Canal Bridge</v>
      </c>
      <c r="C4" s="13">
        <f>SUM(Cleaned!C6:C12)</f>
        <v>114312.56</v>
      </c>
    </row>
    <row r="5" spans="1:6" x14ac:dyDescent="0.25">
      <c r="A5" t="str">
        <f>Cleaned!B13</f>
        <v>LA 56: BOUDREAUX CANAL MB REPLACEMENT</v>
      </c>
      <c r="B5" t="str">
        <f t="shared" si="0"/>
        <v>La 56: Boudreaux Canal Mb Replacement</v>
      </c>
      <c r="C5" s="13">
        <f>SUM(Cleaned!C13:C16)</f>
        <v>92281.41</v>
      </c>
    </row>
    <row r="6" spans="1:6" x14ac:dyDescent="0.25">
      <c r="A6" t="str">
        <f>Cleaned!B17</f>
        <v>LA 308: CANAL BRIDGES NEAR LAROSE</v>
      </c>
      <c r="B6" t="str">
        <f t="shared" si="0"/>
        <v>La 308: Canal Bridges Near Larose</v>
      </c>
      <c r="C6" s="13">
        <f>SUM(Cleaned!C17:C19)</f>
        <v>87537.13</v>
      </c>
    </row>
    <row r="7" spans="1:6" x14ac:dyDescent="0.25">
      <c r="A7" t="str">
        <f>Cleaned!B20</f>
        <v>HOLLYWOOD RD. WIDENING</v>
      </c>
      <c r="B7" t="str">
        <f t="shared" si="0"/>
        <v>Hollywood Rd. Widening</v>
      </c>
      <c r="C7" s="13">
        <f>SUM(Cleaned!C20:C21)</f>
        <v>1140.8699999999999</v>
      </c>
    </row>
    <row r="8" spans="1:6" x14ac:dyDescent="0.25">
      <c r="A8" t="str">
        <f>Cleaned!B22</f>
        <v>COUNTRY DRIVE WIDENING PHASE A</v>
      </c>
      <c r="B8" t="str">
        <f t="shared" si="0"/>
        <v>Country Drive Widening Phase A</v>
      </c>
      <c r="C8" s="13">
        <f>Cleaned!C22</f>
        <v>-6383.2</v>
      </c>
    </row>
    <row r="9" spans="1:6" x14ac:dyDescent="0.25">
      <c r="A9" t="str">
        <f>Cleaned!B23</f>
        <v>LA 653: BAYOU DUMAR BRIDGE REPLACEMENT</v>
      </c>
      <c r="B9" t="str">
        <f t="shared" si="0"/>
        <v>La 653: Bayou Dumar Bridge Replacement</v>
      </c>
      <c r="C9" s="13">
        <f>SUM(Cleaned!C23)</f>
        <v>20000</v>
      </c>
    </row>
    <row r="10" spans="1:6" x14ac:dyDescent="0.25">
      <c r="A10" t="str">
        <f>Cleaned!B24</f>
        <v>LA 1:LEEVILLE TO GOLDEN MEADOW (PHASE 2)</v>
      </c>
      <c r="B10" t="str">
        <f t="shared" si="0"/>
        <v>La 1:Leeville To Golden Meadow (Phase 2)</v>
      </c>
      <c r="C10" s="13">
        <f>SUM(Cleaned!C24:C25)</f>
        <v>524421974.61000001</v>
      </c>
      <c r="F10" s="13"/>
    </row>
    <row r="11" spans="1:6" x14ac:dyDescent="0.25">
      <c r="A11" t="str">
        <f>Cleaned!B26</f>
        <v>BAYOU TERREBONNE BR (LA 660)</v>
      </c>
      <c r="B11" t="str">
        <f t="shared" si="0"/>
        <v>Bayou Terrebonne Br (La 660)</v>
      </c>
      <c r="C11" s="13">
        <f>SUM(Cleaned!C26:C28)</f>
        <v>-135485.12000000002</v>
      </c>
    </row>
    <row r="12" spans="1:6" x14ac:dyDescent="0.25">
      <c r="A12" t="str">
        <f>Cleaned!B29</f>
        <v>LA 20: LA 648 - JACKSON ST.</v>
      </c>
      <c r="B12" t="str">
        <f t="shared" si="0"/>
        <v>La 20: La 648 - Jackson St.</v>
      </c>
      <c r="C12" s="13">
        <f>SUM(Cleaned!C29)</f>
        <v>-74193.259999999995</v>
      </c>
    </row>
    <row r="13" spans="1:6" x14ac:dyDescent="0.25">
      <c r="A13" t="str">
        <f>Cleaned!B30</f>
        <v>WPARK AVE: ROYCE ST-MARIETTA PL SIDEWALK</v>
      </c>
      <c r="B13" t="str">
        <f t="shared" si="0"/>
        <v>Wpark Ave: Royce St-Marietta Pl Sidewalk</v>
      </c>
      <c r="C13" s="13">
        <f>SUM(Cleaned!C30)</f>
        <v>-82540.17</v>
      </c>
    </row>
    <row r="14" spans="1:6" x14ac:dyDescent="0.25">
      <c r="A14" t="str">
        <f>Cleaned!B31</f>
        <v>LA 1: VALENTINE BR. - ELSON LN.</v>
      </c>
      <c r="B14" t="str">
        <f t="shared" si="0"/>
        <v>La 1: Valentine Br. - Elson Ln.</v>
      </c>
      <c r="C14" s="13">
        <f>SUM(Cleaned!C31)</f>
        <v>-680802.69</v>
      </c>
    </row>
    <row r="15" spans="1:6" x14ac:dyDescent="0.25">
      <c r="A15" t="str">
        <f>Cleaned!B32</f>
        <v>LA 24/LA 20: LA 664 - DUCROS RD</v>
      </c>
      <c r="B15" t="str">
        <f t="shared" si="0"/>
        <v>La 24/La 20: La 664 - Ducros Rd</v>
      </c>
      <c r="C15" s="13">
        <f>SUM(Cleaned!C32)</f>
        <v>308220.06</v>
      </c>
      <c r="F15" s="13"/>
    </row>
    <row r="16" spans="1:6" x14ac:dyDescent="0.25">
      <c r="A16" t="str">
        <f>Cleaned!B33</f>
        <v>LA 57: THOMPSON RD - CEDAR GROVE RD</v>
      </c>
      <c r="B16" t="str">
        <f t="shared" si="0"/>
        <v>La 57: Thompson Rd - Cedar Grove Rd</v>
      </c>
      <c r="C16" s="13">
        <f>SUM(Cleaned!C33)</f>
        <v>-33782.199999999997</v>
      </c>
    </row>
    <row r="17" spans="1:3" x14ac:dyDescent="0.25">
      <c r="A17" t="str">
        <f>Cleaned!B34</f>
        <v>LA 3235: IMP @ LA 3162, LA 3161 &amp; LA 657</v>
      </c>
      <c r="B17" t="str">
        <f t="shared" si="0"/>
        <v>La 3235: Imp @ La 3162, La 3161 &amp; La 657</v>
      </c>
      <c r="C17" s="13">
        <f>SUM(Cleaned!C34:C36)</f>
        <v>731844.98</v>
      </c>
    </row>
    <row r="18" spans="1:3" x14ac:dyDescent="0.25">
      <c r="A18" t="str">
        <f>Cleaned!B37</f>
        <v>LA 182: ROUNDABOUT AT HOLLYWOOD RD</v>
      </c>
      <c r="B18" t="str">
        <f t="shared" si="0"/>
        <v>La 182: Roundabout At Hollywood Rd</v>
      </c>
      <c r="C18" s="13">
        <f>SUM(Cleaned!C37:C40)</f>
        <v>398698.7</v>
      </c>
    </row>
    <row r="19" spans="1:3" x14ac:dyDescent="0.25">
      <c r="A19" t="str">
        <f>Cleaned!B41</f>
        <v>CAROLL STREET BRIDGE/ BAYOU BLACK</v>
      </c>
      <c r="B19" t="str">
        <f t="shared" si="0"/>
        <v>Caroll Street Bridge/ Bayou Black</v>
      </c>
      <c r="C19" s="13">
        <f>SUM(Cleaned!C41:C42)</f>
        <v>-4933.95</v>
      </c>
    </row>
    <row r="20" spans="1:3" x14ac:dyDescent="0.25">
      <c r="A20" t="str">
        <f>Cleaned!B43</f>
        <v>US 90 @ LA 182</v>
      </c>
      <c r="B20" t="str">
        <f t="shared" si="0"/>
        <v>Us 90 @ La 182</v>
      </c>
      <c r="C20" s="13">
        <f>Cleaned!C43</f>
        <v>-15675.8</v>
      </c>
    </row>
    <row r="21" spans="1:3" x14ac:dyDescent="0.25">
      <c r="A21" t="str">
        <f>Cleaned!B44</f>
        <v>LA 654: LA 308 - GHEENS S. CUT RD.</v>
      </c>
      <c r="B21" t="str">
        <f t="shared" si="0"/>
        <v>La 654: La 308 - Gheens S. Cut Rd.</v>
      </c>
      <c r="C21" s="13">
        <f>SUM(Cleaned!C44:C45)</f>
        <v>495679.53</v>
      </c>
    </row>
    <row r="22" spans="1:3" x14ac:dyDescent="0.25">
      <c r="A22" t="str">
        <f>Cleaned!B46</f>
        <v>AIRPORT CONNECTOR ROAD AND BRIDGE</v>
      </c>
      <c r="B22" t="str">
        <f t="shared" si="0"/>
        <v>Airport Connector Road And Bridge</v>
      </c>
      <c r="C22" s="13">
        <f>SUM(Cleaned!C46:C51)</f>
        <v>-1932030.1299999997</v>
      </c>
    </row>
    <row r="23" spans="1:3" x14ac:dyDescent="0.25">
      <c r="A23" t="str">
        <f>Cleaned!B52</f>
        <v>LA 182: BAYOU TERREBONNE BRIDGES</v>
      </c>
      <c r="B23" t="str">
        <f t="shared" si="0"/>
        <v>La 182: Bayou Terrebonne Bridges</v>
      </c>
      <c r="C23" s="13">
        <f>SUM(Cleaned!C52:C53)</f>
        <v>61077.69</v>
      </c>
    </row>
    <row r="24" spans="1:3" x14ac:dyDescent="0.25">
      <c r="A24" t="str">
        <f>Cleaned!B54</f>
        <v>BAYOU TERREBONNE EAST SW PROJECT, PH 2</v>
      </c>
      <c r="B24" t="str">
        <f t="shared" si="0"/>
        <v>Bayou Terrebonne East Sw Project, Ph 2</v>
      </c>
      <c r="C24" s="13">
        <f>Cleaned!C54</f>
        <v>231935.54</v>
      </c>
    </row>
    <row r="25" spans="1:3" x14ac:dyDescent="0.25">
      <c r="A25" t="str">
        <f>Cleaned!B55</f>
        <v>CIVIC CENTER SIDEWALKS</v>
      </c>
      <c r="B25" t="str">
        <f t="shared" si="0"/>
        <v>Civic Center Sidewalks</v>
      </c>
      <c r="C25" s="13">
        <f>SUM(Cleaned!C55:C56)</f>
        <v>389194.85</v>
      </c>
    </row>
    <row r="26" spans="1:3" x14ac:dyDescent="0.25">
      <c r="A26" t="str">
        <f>Cleaned!B57</f>
        <v>LA 24 SIDEWALK REHAB</v>
      </c>
      <c r="B26" t="str">
        <f t="shared" si="0"/>
        <v>La 24 Sidewalk Rehab</v>
      </c>
      <c r="C26" s="13">
        <f>SUM(Cleaned!C57:C58)</f>
        <v>409871.26</v>
      </c>
    </row>
    <row r="27" spans="1:3" x14ac:dyDescent="0.25">
      <c r="A27" t="str">
        <f>Cleaned!B59</f>
        <v>LA 182: RT TURN LANES AT LA 660 &amp; LA 316</v>
      </c>
      <c r="B27" t="str">
        <f t="shared" si="0"/>
        <v>La 182: Rt Turn Lanes At La 660 &amp; La 316</v>
      </c>
      <c r="C27" s="13">
        <f>Cleaned!C59</f>
        <v>55821.17</v>
      </c>
    </row>
    <row r="28" spans="1:3" x14ac:dyDescent="0.25">
      <c r="A28" t="str">
        <f>Cleaned!B60</f>
        <v>LA 308: TURN LANE AT LA 648</v>
      </c>
      <c r="B28" t="str">
        <f t="shared" si="0"/>
        <v>La 308: Turn Lane At La 648</v>
      </c>
      <c r="C28" s="13">
        <f>Cleaned!C60</f>
        <v>50000</v>
      </c>
    </row>
    <row r="29" spans="1:3" x14ac:dyDescent="0.25">
      <c r="A29" t="str">
        <f>Cleaned!B61</f>
        <v>LA 182: RIGHT TURN LANE AT LA 24</v>
      </c>
      <c r="B29" t="str">
        <f t="shared" si="0"/>
        <v>La 182: Right Turn Lane At La 24</v>
      </c>
      <c r="C29" s="13">
        <f>Cleaned!C61</f>
        <v>-6749.76</v>
      </c>
    </row>
    <row r="30" spans="1:3" x14ac:dyDescent="0.25">
      <c r="A30" t="str">
        <f>Cleaned!B62</f>
        <v>LOCKPORT: LA 655, 655-S &amp; 3230-1 TO - 6</v>
      </c>
      <c r="B30" t="str">
        <f t="shared" si="0"/>
        <v>Lockport: La 655, 655-S &amp; 3230-1 To - 6</v>
      </c>
      <c r="C30" s="13">
        <f>Cleaned!C62</f>
        <v>-1813.96</v>
      </c>
    </row>
    <row r="31" spans="1:3" x14ac:dyDescent="0.25">
      <c r="A31" t="str">
        <f>Cleaned!B63</f>
        <v>CIVIC CENTER BLVD @ VALHI BLVD</v>
      </c>
      <c r="B31" t="str">
        <f t="shared" si="0"/>
        <v>Civic Center Blvd @ Valhi Blvd</v>
      </c>
      <c r="C31" s="13">
        <f>Cleaned!C63</f>
        <v>-3181.01</v>
      </c>
    </row>
    <row r="32" spans="1:3" x14ac:dyDescent="0.25">
      <c r="A32" t="str">
        <f>Cleaned!B64</f>
        <v>LA 300: BAYOU LALOUTRE BRIDGE</v>
      </c>
      <c r="B32" t="str">
        <f t="shared" si="0"/>
        <v>La 300: Bayou Laloutre Bridge</v>
      </c>
      <c r="C32" s="13">
        <f>Cleaned!C64</f>
        <v>292259.05</v>
      </c>
    </row>
    <row r="33" spans="1:3" x14ac:dyDescent="0.25">
      <c r="A33" t="str">
        <f>Cleaned!B65</f>
        <v>LA 3197: BARROW ST - LA 182</v>
      </c>
      <c r="B33" t="str">
        <f t="shared" si="0"/>
        <v>La 3197: Barrow St - La 182</v>
      </c>
      <c r="C33" s="13">
        <f>Cleaned!C65</f>
        <v>42375.26</v>
      </c>
    </row>
    <row r="34" spans="1:3" x14ac:dyDescent="0.25">
      <c r="A34" t="str">
        <f>Cleaned!B66</f>
        <v>PELTIER PARK SIDEWALK</v>
      </c>
      <c r="B34" t="str">
        <f t="shared" si="0"/>
        <v>Peltier Park Sidewalk</v>
      </c>
      <c r="C34" s="13">
        <f>SUM(Cleaned!C66:C68)</f>
        <v>-56457.31</v>
      </c>
    </row>
    <row r="35" spans="1:3" x14ac:dyDescent="0.25">
      <c r="A35" t="str">
        <f>Cleaned!B69</f>
        <v>COUNTRY ESTATES DR OVER ST. LOUIS BAYOU</v>
      </c>
      <c r="B35" t="str">
        <f t="shared" si="0"/>
        <v>Country Estates Dr Over St. Louis Bayou</v>
      </c>
      <c r="C35" s="13">
        <f>Cleaned!C69</f>
        <v>45941.87</v>
      </c>
    </row>
    <row r="36" spans="1:3" x14ac:dyDescent="0.25">
      <c r="A36" t="str">
        <f>Cleaned!B70</f>
        <v>LA 1: LA 1 BRIDGE - FALGOUT LN</v>
      </c>
      <c r="B36" t="str">
        <f t="shared" si="0"/>
        <v>La 1: La 1 Bridge - Falgout Ln</v>
      </c>
      <c r="C36" s="13">
        <f>SUM(Cleaned!C70:C71)</f>
        <v>149740.96000000002</v>
      </c>
    </row>
    <row r="37" spans="1:3" x14ac:dyDescent="0.25">
      <c r="A37" t="str">
        <f>Cleaned!B72</f>
        <v>US 90: LA 308 - 2.3 MI E LA 182</v>
      </c>
      <c r="B37" t="str">
        <f t="shared" si="0"/>
        <v>Us 90: La 308 - 2.3 Mi E La 182</v>
      </c>
      <c r="C37" s="13">
        <f>Cleaned!C72</f>
        <v>-3356045.83</v>
      </c>
    </row>
    <row r="38" spans="1:3" x14ac:dyDescent="0.25">
      <c r="A38" t="str">
        <f>Cleaned!B73</f>
        <v>2018-2023 SHSP S.CENTRAL REG. COALITION</v>
      </c>
      <c r="B38" t="str">
        <f t="shared" si="0"/>
        <v>2018-2023 Shsp S.Central Reg. Coalition</v>
      </c>
      <c r="C38" s="13">
        <f>Cleaned!C73</f>
        <v>344000</v>
      </c>
    </row>
    <row r="39" spans="1:3" x14ac:dyDescent="0.25">
      <c r="A39" t="str">
        <f>Cleaned!B74</f>
        <v>LA 55: HUMBLE CANAL TO LA 58</v>
      </c>
      <c r="B39" t="str">
        <f t="shared" si="0"/>
        <v>La 55: Humble Canal To La 58</v>
      </c>
      <c r="C39" s="13">
        <f>SUM(Cleaned!C74:C75)</f>
        <v>2153537.4899999998</v>
      </c>
    </row>
    <row r="40" spans="1:3" x14ac:dyDescent="0.25">
      <c r="A40" t="str">
        <f>Cleaned!B76</f>
        <v>DISTRICT 02 APPR SLAB LEVELING PHASE 2</v>
      </c>
      <c r="B40" t="str">
        <f t="shared" si="0"/>
        <v>District 02 Appr Slab Leveling Phase 2</v>
      </c>
      <c r="C40" s="13">
        <f>SUM(Cleaned!C76:C77)</f>
        <v>-420615.45</v>
      </c>
    </row>
    <row r="41" spans="1:3" x14ac:dyDescent="0.25">
      <c r="A41" t="str">
        <f>Cleaned!B78</f>
        <v>LA 1: INTRACOASTAL - VALENTINE BR.</v>
      </c>
      <c r="B41" t="str">
        <f t="shared" si="0"/>
        <v>La 1: Intracoastal - Valentine Br.</v>
      </c>
      <c r="C41" s="13">
        <f>SUM(Cleaned!C78:C80)</f>
        <v>2258454.38</v>
      </c>
    </row>
    <row r="42" spans="1:3" x14ac:dyDescent="0.25">
      <c r="A42" t="str">
        <f>Cleaned!B81</f>
        <v>LA 1: ELSON LN. - LA 182</v>
      </c>
      <c r="B42" t="str">
        <f t="shared" si="0"/>
        <v>La 1: Elson Ln. - La 182</v>
      </c>
      <c r="C42" s="13">
        <f>SUM(Cleaned!C81:C84)</f>
        <v>4127285.7399999998</v>
      </c>
    </row>
    <row r="43" spans="1:3" x14ac:dyDescent="0.25">
      <c r="A43" t="str">
        <f>Cleaned!B85</f>
        <v>LA 20: 40 ARPENT &amp; DRAIN CANAL BRS</v>
      </c>
      <c r="B43" t="str">
        <f t="shared" si="0"/>
        <v>La 20: 40 Arpent &amp; Drain Canal Brs</v>
      </c>
      <c r="C43" s="13">
        <f>SUM(Cleaned!C85)</f>
        <v>594364.81999999995</v>
      </c>
    </row>
    <row r="44" spans="1:3" x14ac:dyDescent="0.25">
      <c r="A44" t="str">
        <f>Cleaned!B86</f>
        <v>NAPOLEONVILLE MULTI-TRAIL CONNECTOR</v>
      </c>
      <c r="B44" t="str">
        <f t="shared" si="0"/>
        <v>Napoleonville Multi-Trail Connector</v>
      </c>
      <c r="C44" s="13">
        <f>SUM(Cleaned!C86)</f>
        <v>136000</v>
      </c>
    </row>
    <row r="45" spans="1:3" x14ac:dyDescent="0.25">
      <c r="A45" t="str">
        <f>Cleaned!B87</f>
        <v>MENARD PED. BIKE TRAIL</v>
      </c>
      <c r="B45" t="str">
        <f t="shared" si="0"/>
        <v>Menard Ped. Bike Trail</v>
      </c>
      <c r="C45" s="13">
        <f>SUM(Cleaned!C87:C89)</f>
        <v>899762.65</v>
      </c>
    </row>
    <row r="46" spans="1:3" x14ac:dyDescent="0.25">
      <c r="A46" t="str">
        <f>Cleaned!B90</f>
        <v>LA 661: HOUMA NAV MB ELECTRICAL REPAIR</v>
      </c>
      <c r="B46" t="str">
        <f t="shared" si="0"/>
        <v>La 661: Houma Nav Mb Electrical Repair</v>
      </c>
      <c r="C46" s="13">
        <f>SUM(Cleaned!C90:C92)</f>
        <v>533366.54</v>
      </c>
    </row>
    <row r="47" spans="1:3" x14ac:dyDescent="0.25">
      <c r="A47" t="str">
        <f>Cleaned!B93</f>
        <v>HOUMA REGIONAL ITS ARCHITECTURE UPDATE</v>
      </c>
      <c r="B47" t="str">
        <f t="shared" si="0"/>
        <v>Houma Regional Its Architecture Update</v>
      </c>
      <c r="C47" s="13">
        <f>Cleaned!C93</f>
        <v>102771.7</v>
      </c>
    </row>
    <row r="48" spans="1:3" x14ac:dyDescent="0.25">
      <c r="A48" t="str">
        <f>Cleaned!B94</f>
        <v>LA 308: GOLDEN MEADOW BR EMER HURR RPRS</v>
      </c>
      <c r="B48" t="str">
        <f t="shared" si="0"/>
        <v>La 308: Golden Meadow Br Emer Hurr Rprs</v>
      </c>
      <c r="C48" s="13">
        <f>Cleaned!C94</f>
        <v>10700</v>
      </c>
    </row>
    <row r="49" spans="1:3" x14ac:dyDescent="0.25">
      <c r="A49" t="str">
        <f>Cleaned!B95</f>
        <v>LA661 BYU TERREBONNE/HOWARD MB ROOF RPRS</v>
      </c>
      <c r="B49" t="str">
        <f t="shared" si="0"/>
        <v>La661 Byu Terrebonne/Howard Mb Roof Rprs</v>
      </c>
      <c r="C49" s="13">
        <f>Cleaned!C95</f>
        <v>10294.719999999999</v>
      </c>
    </row>
    <row r="50" spans="1:3" x14ac:dyDescent="0.25">
      <c r="A50" t="str">
        <f>Cleaned!B96</f>
        <v>LA 315: DULARGE MB EMER ROOF RPRS</v>
      </c>
      <c r="B50" t="str">
        <f t="shared" si="0"/>
        <v>La 315: Dularge Mb Emer Roof Rprs</v>
      </c>
      <c r="C50" s="13">
        <f>Cleaned!C96</f>
        <v>10422.56</v>
      </c>
    </row>
    <row r="51" spans="1:3" x14ac:dyDescent="0.25">
      <c r="A51" t="str">
        <f>Cleaned!B97</f>
        <v>LA 1: EMERGENCY REPAIRS, HURRICANE IDA</v>
      </c>
      <c r="B51" t="str">
        <f t="shared" si="0"/>
        <v>La 1: Emergency Repairs, Hurricane Ida</v>
      </c>
      <c r="C51" s="13">
        <f>Cleaned!C97</f>
        <v>3085880</v>
      </c>
    </row>
    <row r="52" spans="1:3" x14ac:dyDescent="0.25">
      <c r="A52" t="str">
        <f>Cleaned!B98</f>
        <v>LA 661: HOUMA NAV MB EMER HURR RPRS</v>
      </c>
      <c r="B52" t="str">
        <f t="shared" si="0"/>
        <v>La 661: Houma Nav Mb Emer Hurr Rprs</v>
      </c>
      <c r="C52" s="13">
        <f>Cleaned!C98</f>
        <v>82657.5</v>
      </c>
    </row>
    <row r="53" spans="1:3" x14ac:dyDescent="0.25">
      <c r="A53" s="11" t="str">
        <f>Cleaned!B99</f>
        <v>Total</v>
      </c>
      <c r="B53" s="11" t="s">
        <v>270</v>
      </c>
      <c r="C53" s="14">
        <f>SUM(C2:C52)</f>
        <v>536264983.54000014</v>
      </c>
    </row>
  </sheetData>
  <pageMargins left="0.7" right="0.7" top="0.75" bottom="0.75" header="0.3" footer="0.3"/>
  <pageSetup orientation="portrait" r:id="rId1"/>
  <headerFooter>
    <oddHeader>&amp;C&amp;"Arial,Bold"FFY 2021 Simplified Listing of Obligated Projects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B1" workbookViewId="0">
      <selection activeCell="C12" sqref="C12"/>
    </sheetView>
  </sheetViews>
  <sheetFormatPr defaultRowHeight="13.2" x14ac:dyDescent="0.25"/>
  <cols>
    <col min="1" max="1" width="38.88671875" hidden="1" customWidth="1"/>
    <col min="2" max="2" width="33.21875" bestFit="1" customWidth="1"/>
    <col min="3" max="3" width="37.5546875" customWidth="1"/>
  </cols>
  <sheetData>
    <row r="1" spans="1:3" x14ac:dyDescent="0.25">
      <c r="A1" s="15" t="s">
        <v>268</v>
      </c>
      <c r="B1" s="17" t="s">
        <v>271</v>
      </c>
      <c r="C1" s="18" t="s">
        <v>269</v>
      </c>
    </row>
    <row r="2" spans="1:3" x14ac:dyDescent="0.25">
      <c r="A2" t="str">
        <f>Cleaned!B20</f>
        <v>HOLLYWOOD RD. WIDENING</v>
      </c>
      <c r="B2" t="str">
        <f t="shared" ref="B2:B11" si="0">PROPER(A2)</f>
        <v>Hollywood Rd. Widening</v>
      </c>
      <c r="C2" s="13">
        <f>SUM(Cleaned!C20:C21)</f>
        <v>1140.8699999999999</v>
      </c>
    </row>
    <row r="3" spans="1:3" x14ac:dyDescent="0.25">
      <c r="A3" t="str">
        <f>Cleaned!B22</f>
        <v>COUNTRY DRIVE WIDENING PHASE A</v>
      </c>
      <c r="B3" t="str">
        <f t="shared" si="0"/>
        <v>Country Drive Widening Phase A</v>
      </c>
      <c r="C3" s="13">
        <f>Cleaned!C22</f>
        <v>-6383.2</v>
      </c>
    </row>
    <row r="4" spans="1:3" x14ac:dyDescent="0.25">
      <c r="A4" t="str">
        <f>Cleaned!B28</f>
        <v>BAYOU TERREBONNE BR (LA 660)</v>
      </c>
      <c r="B4" t="str">
        <f t="shared" si="0"/>
        <v>Bayou Terrebonne Br (La 660)</v>
      </c>
      <c r="C4" s="13">
        <f>Cleaned!C28</f>
        <v>-9955.7800000000007</v>
      </c>
    </row>
    <row r="5" spans="1:3" x14ac:dyDescent="0.25">
      <c r="A5" t="str">
        <f>Cleaned!B29</f>
        <v>LA 20: LA 648 - JACKSON ST.</v>
      </c>
      <c r="B5" t="str">
        <f t="shared" si="0"/>
        <v>La 20: La 648 - Jackson St.</v>
      </c>
      <c r="C5" s="13">
        <f>Cleaned!C29</f>
        <v>-74193.259999999995</v>
      </c>
    </row>
    <row r="6" spans="1:3" x14ac:dyDescent="0.25">
      <c r="A6" t="str">
        <f>Cleaned!B33</f>
        <v>LA 57: THOMPSON RD - CEDAR GROVE RD</v>
      </c>
      <c r="B6" t="str">
        <f t="shared" si="0"/>
        <v>La 57: Thompson Rd - Cedar Grove Rd</v>
      </c>
      <c r="C6" s="13">
        <f>Cleaned!C33</f>
        <v>-33782.199999999997</v>
      </c>
    </row>
    <row r="7" spans="1:3" x14ac:dyDescent="0.25">
      <c r="A7" t="str">
        <f>Cleaned!B37</f>
        <v>LA 182: ROUNDABOUT AT HOLLYWOOD RD</v>
      </c>
      <c r="B7" t="str">
        <f t="shared" si="0"/>
        <v>La 182: Roundabout At Hollywood Rd</v>
      </c>
      <c r="C7" s="13">
        <f>SUM(Cleaned!C37:C40)</f>
        <v>398698.7</v>
      </c>
    </row>
    <row r="8" spans="1:3" x14ac:dyDescent="0.25">
      <c r="A8" t="str">
        <f>Cleaned!B55</f>
        <v>CIVIC CENTER SIDEWALKS</v>
      </c>
      <c r="B8" t="str">
        <f t="shared" si="0"/>
        <v>Civic Center Sidewalks</v>
      </c>
      <c r="C8" s="13">
        <f>SUM(Cleaned!C55:C56)</f>
        <v>389194.85</v>
      </c>
    </row>
    <row r="9" spans="1:3" x14ac:dyDescent="0.25">
      <c r="A9" t="str">
        <f>Cleaned!B57</f>
        <v>LA 24 SIDEWALK REHAB</v>
      </c>
      <c r="B9" t="str">
        <f t="shared" si="0"/>
        <v>La 24 Sidewalk Rehab</v>
      </c>
      <c r="C9" s="13">
        <f>SUM(Cleaned!C57:C58)</f>
        <v>409871.26</v>
      </c>
    </row>
    <row r="10" spans="1:3" x14ac:dyDescent="0.25">
      <c r="A10" t="str">
        <f>Cleaned!B63</f>
        <v>CIVIC CENTER BLVD @ VALHI BLVD</v>
      </c>
      <c r="B10" t="str">
        <f t="shared" si="0"/>
        <v>Civic Center Blvd @ Valhi Blvd</v>
      </c>
      <c r="C10" s="13">
        <f>Cleaned!C63</f>
        <v>-3181.01</v>
      </c>
    </row>
    <row r="11" spans="1:3" x14ac:dyDescent="0.25">
      <c r="A11" t="str">
        <f>Cleaned!B76</f>
        <v>DISTRICT 02 APPR SLAB LEVELING PHASE 2</v>
      </c>
      <c r="B11" t="str">
        <f t="shared" si="0"/>
        <v>District 02 Appr Slab Leveling Phase 2</v>
      </c>
      <c r="C11" s="13">
        <f>SUM(Cleaned!C76:C77)</f>
        <v>-420615.45</v>
      </c>
    </row>
    <row r="12" spans="1:3" x14ac:dyDescent="0.25">
      <c r="B12" s="11" t="s">
        <v>270</v>
      </c>
      <c r="C12" s="14">
        <f>SUM(C2:C11)</f>
        <v>650794.78</v>
      </c>
    </row>
    <row r="15" spans="1:3" x14ac:dyDescent="0.25">
      <c r="C15" s="13"/>
    </row>
    <row r="16" spans="1:3" x14ac:dyDescent="0.25">
      <c r="C16" s="1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</vt:lpstr>
      <vt:lpstr>Cleaned</vt:lpstr>
      <vt:lpstr>Summary</vt:lpstr>
      <vt:lpstr>STP&lt;200K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Josh Manning</cp:lastModifiedBy>
  <cp:revision>1</cp:revision>
  <dcterms:modified xsi:type="dcterms:W3CDTF">2022-01-10T22:28:18Z</dcterms:modified>
  <cp:category/>
</cp:coreProperties>
</file>